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050" yWindow="0" windowWidth="18500" windowHeight="15600" tabRatio="891" firstSheet="5" activeTab="10"/>
  </bookViews>
  <sheets>
    <sheet name="NASLOVNICA" sheetId="26" r:id="rId1"/>
    <sheet name="OPĆI UVJETI" sheetId="42" r:id="rId2"/>
    <sheet name="REKAPITULACIJA" sheetId="55" r:id="rId3"/>
    <sheet name="A I PRIPREMNI i RID" sheetId="1" r:id="rId4"/>
    <sheet name="A II IZOLATERSKI R." sheetId="39" r:id="rId5"/>
    <sheet name="B I ZAVRŠNI ZIDARSKI R." sheetId="60" r:id="rId6"/>
    <sheet name="B II SUHOMONT. R. " sheetId="50" r:id="rId7"/>
    <sheet name="B III STOLARSKI R." sheetId="47" r:id="rId8"/>
    <sheet name="B IV KERAMIČARSKI R." sheetId="52" r:id="rId9"/>
    <sheet name="B V SOBO-LIČI. R " sheetId="67" r:id="rId10"/>
    <sheet name="C-OPREMA" sheetId="69" r:id="rId11"/>
  </sheets>
  <definedNames>
    <definedName name="OLE_LINK1" localSheetId="4">'A II IZOLATERSKI R.'!#REF!</definedName>
    <definedName name="_xlnm.Print_Area" localSheetId="3">'A I PRIPREMNI i RID'!$A$1:$F$35</definedName>
    <definedName name="_xlnm.Print_Area" localSheetId="4">'A II IZOLATERSKI R.'!$A$1:$F$31</definedName>
    <definedName name="_xlnm.Print_Area" localSheetId="5">'B I ZAVRŠNI ZIDARSKI R.'!$A$1:$F$35</definedName>
    <definedName name="_xlnm.Print_Area" localSheetId="6">'B II SUHOMONT. R. '!$A$1:$F$44</definedName>
    <definedName name="_xlnm.Print_Area" localSheetId="7">'B III STOLARSKI R.'!$A$1:$F$31</definedName>
    <definedName name="_xlnm.Print_Area" localSheetId="8">'B IV KERAMIČARSKI R.'!$A$1:$F$29</definedName>
    <definedName name="_xlnm.Print_Area" localSheetId="9">'B V SOBO-LIČI. R '!$A$1:$F$26</definedName>
    <definedName name="_xlnm.Print_Area" localSheetId="0">NASLOVNICA!$A$1:$F$43</definedName>
    <definedName name="_xlnm.Print_Area" localSheetId="1">'OPĆI UVJETI'!$A$1:$F$26</definedName>
    <definedName name="_xlnm.Print_Titles" localSheetId="3">'A I PRIPREMNI i RID'!$1:$4</definedName>
    <definedName name="_xlnm.Print_Titles" localSheetId="4">'A II IZOLATERSKI R.'!$1:$4</definedName>
    <definedName name="_xlnm.Print_Titles" localSheetId="5">'B I ZAVRŠNI ZIDARSKI R.'!$1:$4</definedName>
    <definedName name="_xlnm.Print_Titles" localSheetId="6">'B II SUHOMONT. R. '!$1:$4</definedName>
    <definedName name="_xlnm.Print_Titles" localSheetId="7">'B III STOLARSKI R.'!$1:$4</definedName>
    <definedName name="_xlnm.Print_Titles" localSheetId="8">'B IV KERAMIČARSKI R.'!$1:$4</definedName>
    <definedName name="_xlnm.Print_Titles" localSheetId="9">'B V SOBO-LIČI. R '!$1:$4</definedName>
    <definedName name="_xlnm.Print_Titles" localSheetId="1">'OPĆI UVJETI'!$1:$4</definedName>
  </definedNames>
  <calcPr calcId="145621"/>
</workbook>
</file>

<file path=xl/calcChain.xml><?xml version="1.0" encoding="utf-8"?>
<calcChain xmlns="http://schemas.openxmlformats.org/spreadsheetml/2006/main">
  <c r="F55" i="69" l="1"/>
  <c r="F54" i="69"/>
  <c r="F53" i="69"/>
  <c r="F52" i="69"/>
  <c r="F51" i="69"/>
  <c r="F50" i="69"/>
  <c r="F46" i="69"/>
  <c r="F43" i="69"/>
  <c r="D36" i="50"/>
  <c r="F36" i="50" s="1"/>
  <c r="D34" i="50"/>
  <c r="F40" i="69" l="1"/>
  <c r="D29" i="39"/>
  <c r="D27" i="60"/>
  <c r="D23" i="60" l="1"/>
  <c r="D42" i="50"/>
  <c r="D27" i="52"/>
  <c r="D19" i="67"/>
  <c r="F19" i="67" s="1"/>
  <c r="D23" i="67"/>
  <c r="F29" i="69"/>
  <c r="F26" i="69"/>
  <c r="D21" i="52"/>
  <c r="D20" i="52"/>
  <c r="F20" i="52" s="1"/>
  <c r="D17" i="52"/>
  <c r="D16" i="52"/>
  <c r="F16" i="47"/>
  <c r="D26" i="50"/>
  <c r="D39" i="50"/>
  <c r="D30" i="50" l="1"/>
  <c r="D21" i="1"/>
  <c r="F37" i="69" l="1"/>
  <c r="F31" i="69"/>
  <c r="F16" i="69"/>
  <c r="F12" i="69"/>
  <c r="F57" i="69" l="1"/>
  <c r="F21" i="52" l="1"/>
  <c r="F26" i="50" l="1"/>
  <c r="F33" i="60" l="1"/>
  <c r="F32" i="60"/>
  <c r="F39" i="50"/>
  <c r="F27" i="60"/>
  <c r="F23" i="67" l="1"/>
  <c r="F23" i="60"/>
  <c r="F34" i="50"/>
  <c r="F30" i="50"/>
  <c r="F17" i="47"/>
  <c r="F21" i="47"/>
  <c r="F25" i="47"/>
  <c r="F17" i="52"/>
  <c r="F16" i="52"/>
  <c r="F44" i="50" l="1"/>
  <c r="F16" i="55" s="1"/>
  <c r="F27" i="47"/>
  <c r="F17" i="55" s="1"/>
  <c r="F35" i="60"/>
  <c r="F15" i="55" s="1"/>
  <c r="F25" i="67"/>
  <c r="F19" i="55" s="1"/>
  <c r="F29" i="52" l="1"/>
  <c r="F18" i="55" s="1"/>
  <c r="F29" i="39"/>
  <c r="F21" i="55" l="1"/>
  <c r="F24" i="55" s="1"/>
  <c r="F31" i="39"/>
  <c r="F10" i="55" s="1"/>
  <c r="D17" i="1"/>
  <c r="F17" i="1"/>
  <c r="F35" i="1" l="1"/>
  <c r="F9" i="55" s="1"/>
  <c r="F11" i="55" l="1"/>
  <c r="F28" i="55" s="1"/>
  <c r="F29" i="55" s="1"/>
  <c r="F30" i="55" s="1"/>
</calcChain>
</file>

<file path=xl/sharedStrings.xml><?xml version="1.0" encoding="utf-8"?>
<sst xmlns="http://schemas.openxmlformats.org/spreadsheetml/2006/main" count="447" uniqueCount="243">
  <si>
    <t>GRAĐEVINA</t>
  </si>
  <si>
    <t>INVESTITOR</t>
  </si>
  <si>
    <t>BROJ STAVKE</t>
  </si>
  <si>
    <t xml:space="preserve">SADRŽAJ STAVKE </t>
  </si>
  <si>
    <t>JEDINICA</t>
  </si>
  <si>
    <t>KOLIČINA</t>
  </si>
  <si>
    <t>JEDINIČNA CIJENA</t>
  </si>
  <si>
    <t>UKUPNA CIJENA</t>
  </si>
  <si>
    <t>A</t>
  </si>
  <si>
    <t>GRAĐEVINSKI RADOVI</t>
  </si>
  <si>
    <t>A I</t>
  </si>
  <si>
    <t>OPĆI UVJETI</t>
  </si>
  <si>
    <t>1.</t>
  </si>
  <si>
    <t>2.</t>
  </si>
  <si>
    <t>3.</t>
  </si>
  <si>
    <t>4.</t>
  </si>
  <si>
    <t>5.</t>
  </si>
  <si>
    <t>6.</t>
  </si>
  <si>
    <t>7.</t>
  </si>
  <si>
    <t>8.</t>
  </si>
  <si>
    <t>m2</t>
  </si>
  <si>
    <t>UKUPNO A:</t>
  </si>
  <si>
    <t>REKAPITULACIJA</t>
  </si>
  <si>
    <t>UKUPNA CIJENA (Kn)</t>
  </si>
  <si>
    <t xml:space="preserve">3P d.o.o. Kneza Višeslava 14, Zagreb  </t>
  </si>
  <si>
    <t>PROJEKTANT: Jan Pivac, dip,ing.arh.</t>
  </si>
  <si>
    <t>IZOLATERSKI RADOVI</t>
  </si>
  <si>
    <t xml:space="preserve">SKELE
U jediničnu cijenu pojedinog rada ulaze sve vrste skela, bez obzira na visinu, uključivo i fasadne skele za obradu fasade, osim ako skela nije drugačije propisana u stavci troškovnika.
Pod pojmom skela podrazumijevaju se i prilazni mostovi, ograde, spojni materijal i sl.
Kod zemljanih radova u jedinične cijene ulaze razupore i mostovi za prebacivanje kod većih dubina. Izvođač građevinskih radova stavlja skele na upotrebu izvođačima obrtničkih radova besplatno, a troškovi ulaze u faktor.
</t>
  </si>
  <si>
    <t>IZOLATARESKI RADOVI</t>
  </si>
  <si>
    <t xml:space="preserve">Sve radove izvođač treba izvoditi prema „ Tehničkom propisu o racionalnoj upotrebi energije i toplinskoj zaštiti u zgradama ( NN 110/08 i 89/09)“ i „Pravilniku o ocjenjivanju sukladnosti , ispravama o sukladnosti i označavanju građevinskih proizvoda (NN 103/08) „
Svi upotrebljeni materijali za izvedbu izolaterskih radova moraju u pogledu kvalitete odgovarati HRN i to prema odredbama HRN EN 1317 i HRN EN 13172;2002/A1:2005 , sukladno HRN EN koja se odnosi na određeni proizvod.
</t>
  </si>
  <si>
    <t xml:space="preserve">Hidroizolacije
- Bitumenske hidroizolacijske trake s uloškom: HRN EN 13707:2005+A1:2008 
- Podložne trake - HRN EN 13859-1:2005; HRN EN 13859-2:2005 
- Plastične i elastomerne hidroizolacijske trake HRN EN 13956:2005+AC:2008; HRN EN 13967:2005+A1:2008 
- Bitumenske trake za zaštitu od vlage i vode iz tla - HRN EN 13969:2005+A1:2008
- Bitumenske paronepropusne trake - HRN EN 13970:2005+A1:2008
- Plastične i elastomerne paronepropusne trake - HRN EN 13984:2005+A1:2008
- Plastične i elastomerne trake za kapilarnu vlagu - HRN EN 14909:2008
- Bitumenske trake za kapilarnu vlagu - HRN EN 14967:2008
- Hladni premaz - HRN U.M3.240
- Vrući premaz -  HRN U.M3.224 
</t>
  </si>
  <si>
    <t xml:space="preserve">Toplinske izolacije
• mineralna vuna MW HRN EN 13162:2002
• ekspandirani polistiren HRN EN 13163:2002; HRN EN 13163/A1:2004;
• ekstrudirani polistiren HRN EN 13164:2002
• tvrda poliuretanska pjena (PUR) HRN EN 13165:2002; HRN EN 13165/A1/A2:2004;
• elastificirani  ekspandirani polistiren  EPS-T u skladu sa HRN EN 29052-1 HRN EN 1317 i HRN EN 13172;2002/A1:2005,
</t>
  </si>
  <si>
    <t xml:space="preserve">Hidroizolacije na bazi bitumena izvode se kao premazi i kao premazi s izolacionim trakama (ljepenkama)  koje mogu biti s:
• uloškom od sirovog krovnog papira
• uloškom od aluminijske ili  bakrene  folije 
• uloškom od staklenog voala ili staklene tkanine
</t>
  </si>
  <si>
    <t xml:space="preserve">Hidroizolacije na bazi penetrirajući premaza (silikatne osnove) se nanose neposredno nakon vezanja betona, odnosno nakon skidanja oplate. Vlažnost i kiselost betonske podloge treba izvođač provjeriti i uskladiti recepturu premaza sa kvalitetom podloge. 
Onečišćene podloge (zemlja, ulje i sl.) čistiti mehanički i vodom te  sredstvima koja propisuje i dozvoljava proizvođač premaza. Broj i način nanošenja premaza prema uputama proizvođača. 
Spoj horizontalne i vertikalne izolacije izvoditi sa bubrećim kitovima, nakon izvedbe oba premaza.
</t>
  </si>
  <si>
    <t xml:space="preserve">Prilikom ugradnje betona:
• dobro izvibrirati beton, da se izbjegnu šupljine
• poduzeti mjere za njegovanje betona da bi se izbjeglo oštećivanje površine betona
• osigurati održavanje vlage u betonu za vrijeme procesa kristalizacije u betonu  (koristi se voda iz samog betona) 
• predvidjeti prekide betoniranja i obradu  pukotina većih od 0,4 mm
</t>
  </si>
  <si>
    <t xml:space="preserve">Izvođač će pristupiti izvedbi tek nakon što projektant potpisom potvrdi tehnološku razradu svih detalja.
Obračun :
• hidroizolacije (bitumenske, sintetske, penetrirajući premazi…)  po površini
       (bez obzira na broj položenih slojeva / traka / premaza, te dimenzija  preklopa) m2
• bubreći kitovi - po dužini izraženoj u  m1
• aditivi  za vodonepropusnosti  - po težini izraženo u kilogramima po m3 betona kg
• drenažna kanalizacija : 
o za cijevi po dužini izraženoj u  m'
o koljena po broju kom
o geotekstil po površini izraženoj u  m2
o nasip po volumenu  izraženom  u  m3
</t>
  </si>
  <si>
    <t>m3</t>
  </si>
  <si>
    <t>Obračun po površini izvedene izolacije (bez obzira na broj položenih slojeva/traka/premaza, te dimenzija preklopa).</t>
  </si>
  <si>
    <t>Troškovnik je sastavni dio projektnog elaborata. Ukoliko iz bilo kojeg razloga dođe do odstupanja od podataka iz troškovnika u odnosu na podatke iz nacrta, mjerodavni su podaci iz nacrta.</t>
  </si>
  <si>
    <t>Uz opće uvjete ovog troškovnika, neophodno je pratiti tehnički opis. Davanjem ponude izvođač u cijelosti usvaja ovaj troškovnik, te pristaje i obvezuje se da će u potpunosti udovoljiti njegovim uvjetima. Prije davanja ponude, izvođač je dužan pregledati troškovnik i usporediti količine iz troškovnika s količinama iz nacrta te provjeriti da li su svi radovi obuhvaćeni troškovnikom.</t>
  </si>
  <si>
    <t>Izvođačeva je obveza, da projektanta obavijesti i upozori na uočene proturječnosti i nedostatke u tehničkoj dokumentaciji.
Prije početka radova, izvođač je dužan obratiti se predstavniku naručitelja, koji će dati upute i objašnjenja u vezi pojedinih radova.</t>
  </si>
  <si>
    <t>Sve eventualne nejasnoće, izvođač je dužan razjasniti dogovorno s projektantima prije podnošenja ponude, jer naknadne primjedbe, u tom smislu, neće biti uvažene.</t>
  </si>
  <si>
    <t xml:space="preserve">Izvođač je dužan pregledati sve prethodne radove koji su u svezi s pojedinim radom (podloge, zidovi i sl.), te ukoliko ustanovi da na prethodnim radovima ima nedostataka i grešaka u pogledu materijala ili izvedbe, a koje bi mogle utjecati na izvedbu radova, dužan je o tome pravovremeno obavijestiti nadzornog inženjera, kako bi nedostaci bili na vrijeme otklonjeni. </t>
  </si>
  <si>
    <t xml:space="preserve">Izvođač je dužan za sve stavke troškovnika projektantu predočiti uzorke, kvalitetu i eventualne ateste. Nadzorni inženjer dužan je pregledati materijal, način rada i izvršene radove, te upozoriti na sve što ne odgovara glede materijala, propisa, izvedbe ili ugovorenih uvjeta, a što je izvođač dužan izmijeniti, odnosno ispraviti o svom trošku.                                                                                                                                                                             Prije glavnog tehničkog prijema zgrade, izvođač i nadzorni inženjer izvršit će interni pregled kvalitete i izmjere količina izvedenih radova.
</t>
  </si>
  <si>
    <t>Cijene date u ponudi, za određenu vrstu radova, ne mogu se povisiti obzirom na mjesto izvođenja (visina, katnost, veličina prostorije i sl.). Neće se priznavati nikakvi vantroškovnički radovi za koje nije s naručiteljem unaprijed ugovorena cijena. Svi ostali tehnički uvjeti obuhvaćeni su u pojedinim dijelovima troškovnika, za svaku vrstu radova, a izvođač je dužan pridržavati se svih navedenih uvjeta.</t>
  </si>
  <si>
    <t xml:space="preserve">Sve promjene koje bi nastale u ovom troškovniku kod sklapanja ugovora, treba na zajedničkom sastanku dogovoriti s projektantom građevine, te ih unijeti u dopunu ugovora (troškovnika).                                                                                                                                                                                                                                                                 Jediničnom cijenom potrebno je obuhvatiti materijal, rad, skele, oplate, izmjere i faktor: 
</t>
  </si>
  <si>
    <t xml:space="preserve">MATERIJAL
Podrazumijeva cijenu glavnog i pomoćnog materijala, sva spojna sredstva, naknadu za alat, transportne troškove i cijenu davanja uzoraka na ispitivanje (ukoliko je ispitivanje propisano).  </t>
  </si>
  <si>
    <t xml:space="preserve">RAD
Uključuje sav glavni, sporedni, pomoćni, pripremni i završni rad. Sav unutarnji vertikalni i horizontalni transport te rad oko zaštite gotovih konstrukcija i dijelova građevine od štetnog utjecaja atmosferilija. </t>
  </si>
  <si>
    <t>IZMJERE
Ukoliko nije u pojedinoj stavci ili u općim uvjetima grupe radova drugačije naznačeno, obračun radova treba vršiti prema važećim normama u građevinarstvu.</t>
  </si>
  <si>
    <t>FAKTOR
U jediničnu cijenu radne snage izvođač mora zaračunati faktor po posljednjim propisima i instrumentima na osnovi zakonskih propisa.
Izvođač treba faktorom obuhvatiti slijedeće radove koji se neće zasebno platiti bilo kao troškovnička stavka, bilo kao naknadni rad: 
– nalaganje temelja prije iskopa, 
– sve troškove i režijske sate, osim ako su predviđeni troškovnikom ili odobreni od nadzornog inženjera,</t>
  </si>
  <si>
    <t>– sva ispitivanja materijala, 
– uređenje gradilišta po završetku radova s otklanjanjem svih otpadaka, ostataka građevinskog materijala, ambalaže i sl.</t>
  </si>
  <si>
    <t xml:space="preserve">– pomoćne građevine i sl.
– uskladištenje materijala i elemenata za obrtničke i instalaterske radove do njihove ugradbe, 
– skele koje se daju besplatno obrtnicima na korištenje, 
– osiguranje građevine i radnika, 
– sve radove propisane za primjenu propisa o zaštiti na radu.
</t>
  </si>
  <si>
    <t>Svi radovi i materijali, kao i finalni građevinski proizvodi moraju u potpunosti zadovoljiti zahtjeve važećih normi. Ukoliko se upotrebljava materijal za koji ne postoje norme, kvalitetu treba dokazati atestima Zavoda za ispitivanje materijala.</t>
  </si>
  <si>
    <t>Ukoliko izvođač nađe ekonomičnije rješenje za izvođenje pojedinih vrsta radova, a koje neće ići na štetu kvalitete, funkcije, estetike i arhitektonske koncepcije građevine, može dotične radove izvesti po svom rješenju, uz prethodno odobrenje projektanta i nadzornog inženjera.</t>
  </si>
  <si>
    <t>Ovim općim napomenama nisu obuhvaćeni instalaterski radovi.</t>
  </si>
  <si>
    <t>Izolacionu ljepenku i ostale vrste izolacionih traka i ploča treba rezati ravno i pravokutno. Zaderani i krpani komadi isključeni su od ugradbe. Svi preklopi moraju biti najmanje 10 cm široki i lijepljeni bitumenom – hladnom bitumenskom masom ili vrućom bitumenskom izolacionom masom. Kod polaganja dvaju ili više slojeva izolacionih traka ili ploča preklopi ne smiju ležati jedan na drugom, već moraju biti pomaknuti.                                 
Kod hidroizolacije zidova ljepenka treba na svaku stranu zida imati prehvat širine od 10 cm, koji treba spojiti s horizontalnom izolacijom podova.</t>
  </si>
  <si>
    <t xml:space="preserve">Hidroizolacije na bazi bentonita koriste se za izolaciju podzemnih dijelova građevine. Sastoje se od dva međusobno prošivena sloja geotekstila između kojih su granule natrij  bentonita. U dodiru s vodom bentonit povećava svoj volumen 15-16 puta i postaje potpuno nepropusni gel. Slobodno se polaže u rolama na suhu ili vlažnu podlogu, čak i na zemlju ili uvaljani šljunak, s preklopima min. 10 cm. Gotova hidroizolacija je samobrtveća.
Najčešće se postavlja kao Hi sloj sa donje strane  temeljne  ploče.
Površina na koje se polaže hidroizolacija mogu biti suhe ili vlažne i ne nužno čiste, ali bez oštrih izbočina i većih lokalnih udubina. Ugradnja je jednostavna i brza. Oštećene trake ne koristiti jer postoji mogućnost osipanja sloja natrij bentonita, a time i gubljenja svojstava. Pridržavati se uputa proizvođača. </t>
  </si>
  <si>
    <t xml:space="preserve">Površine na koje se polaže izolacija, trebaju biti posve ravne, suhe, očišćene od prašine i nečistoće i dovoljno glatke, da izolacija dobro prijanja. Izolacija treba prilegnuti na površinu ravno, bez nabora i mjehura. 
Posebnu pažnju obratiti na zaštitu od požara kod rada s vrućim bitumenskim premazima i varenim ljepenkama zbog velike zapaljivosti bitumena. U slučaju požara gasiti pijeskom ili pjenom. Gašenje vodom je opasno zbog prskanja vrelog bitumena.
</t>
  </si>
  <si>
    <t xml:space="preserve">Obračunava se prema dužini izvedene kanalizacije i nasipa.
</t>
  </si>
  <si>
    <t xml:space="preserve">Premazi – bitumenske emulzije upotrebljavaju se za izradu prethodnih hidroizolacijskih namaza tekuće konzistencije te za izradu osnovnih tekućih  i tjestastih hidroizolacijskih slojeva. Premazi se sastoje od bitumena, mineralnog punila, emulgatora i vode. Mogu se dodavati i polimerna vlakna. Bitumenske hidroizolacije  se ugrađuju na suhu, nemasnu  i podlogu očišćenu od prašine.                                                                                                                                                                                                                                                                                           Hidroizolacije polimernim sintetskim trakama - PVC membrane. Izvode se u trakama, prema uputama odabranog proizvođača: slobodno položene ili mehanički učvršćene s preklopima i zavarivanjem vrućim zrakom.  </t>
  </si>
  <si>
    <t xml:space="preserve">Površina na koju se polažu izolacione trake mora biti očišćena i suha, maksimalne vlage koju propisuje proizvođač. Preklopi lijepljeni (elastomeri) ili zavareni vrućim zrakom (termoplasti). Svi detalji spojeva, preklopa, fazonski komadi, mehanička spojna sredstva… moraju se ugrađivati uz striktno pridržavanje uputa odabranog proizvođača.
</t>
  </si>
  <si>
    <t>Površina na koje se polaže hidroizolacija mogu biti suhe ili vlažne i ne nužno čiste, ali bez oštrih izbočina i većih lokalnih udubina. Ugradnja je jednostavna i brza. Oštećene trake ne koristiti jer postoji mogućnost osipanja sloja natrij bentonita, a time i gubljenja svojstava. Pridržavati se uputa proizvođača. 
Sve spojeve, fuge, prekide betoniranja, radne reške, dilatacije i ostale detalje potrebno je riješiti unutar jednog sustava za brtvljenje i sanaciju građevina.
Drenažne cijevi se postavljaju oko podrumljenog dijela cijele zgrade ili samo na onom dijelu  odakle navire procjedna voda – sve prema projektu.
Mogu biti od betona ili plastike. Postavljaju se u blizini vanjskih temeljnih zidova.
Dubina drenažne odvodnje određuje se tako da je i u najvišoj točki niža od hidroizolacije poda prostorije koja se štiti. Nagib drenažnih cijevi je barem 1%. Postavljaju se u betonsku posteljicu. 
Cijevi se oblažu šljunkom raznih granulacija – od krupnijeg prema sitnijoj granulaciji .
Nasip šljunka se oblaže tehničkom tkaninom (geotekstil)  koja sprečava da  mulj iz gornjih slojeva nasipa ulazi u drenažnu cijev.
Drenažni vodovi se priključuju na okna sa taložnicama, a dalje se voda slijeva u kanal oborinske kanalizacije ili u zajednički kanal u mješovitom sustavu .</t>
  </si>
  <si>
    <t>Jedinična cijena uključuje :
• tehnološku razradu svih detalja  
• pripremu podloga 
• čišćenje zaprljanih podloga vodom pod tlakom i sredstvima / impregnacijama koja propisuje proizvođač hidroizolacije
• dobavu i ugradnju svih opisanih materijala i elemenata
• postavu i skidanje radne skele sa zaštitnom tkaninom,
• sve posredne i neposredne troškove za rad, materijal, alat i građevinske strojeve
• sve transporte                                                                                                                                                                                                                                                                                                                         • odvoz i zbrinjavanje smeća</t>
  </si>
  <si>
    <t xml:space="preserve"> • završno čišćenje prije primopredaje radova
• nadoknadu  eventualne štete nastale iz nepažnje  na svojim ili tuđim radovima 
</t>
  </si>
  <si>
    <t>m1</t>
  </si>
  <si>
    <t>9.</t>
  </si>
  <si>
    <t>10.</t>
  </si>
  <si>
    <t>B</t>
  </si>
  <si>
    <t>ZANATSKI RADOVI</t>
  </si>
  <si>
    <t>B II</t>
  </si>
  <si>
    <t>STOLARSKI RADOVI</t>
  </si>
  <si>
    <r>
      <t xml:space="preserve">Prozore i vrata izvoditi prema </t>
    </r>
    <r>
      <rPr>
        <b/>
        <sz val="9"/>
        <color theme="1"/>
        <rFont val="Calibri"/>
        <family val="2"/>
        <charset val="238"/>
      </rPr>
      <t>Tehničkim propisima za prozore i vrata NN 69/06</t>
    </r>
    <r>
      <rPr>
        <sz val="9"/>
        <color theme="1"/>
        <rFont val="Calibri"/>
        <family val="2"/>
        <charset val="238"/>
      </rPr>
      <t xml:space="preserve">. </t>
    </r>
  </si>
  <si>
    <r>
      <t xml:space="preserve">Tehnička svojstva prozora i vrata, ovisno o vrsti prozora odnosno vrata moraju ispunjavati opće i posebne zahtjeve bitne za njihovu krajnju namjenu u građevini i moraju biti specificirana prema normi </t>
    </r>
    <r>
      <rPr>
        <b/>
        <sz val="9"/>
        <color theme="1"/>
        <rFont val="Calibri"/>
        <family val="2"/>
        <charset val="238"/>
      </rPr>
      <t xml:space="preserve">HRN EN 14351-1:2006 </t>
    </r>
    <r>
      <rPr>
        <sz val="9"/>
        <color theme="1"/>
        <rFont val="Calibri"/>
        <family val="2"/>
        <charset val="238"/>
      </rPr>
      <t xml:space="preserve"> dok staklo u graditeljstvu mora biti specificirano prema </t>
    </r>
    <r>
      <rPr>
        <b/>
        <sz val="9"/>
        <color theme="1"/>
        <rFont val="Calibri"/>
        <family val="2"/>
        <charset val="238"/>
      </rPr>
      <t>HRN EN 572-9:2005. , te ostalim normama prema  Odluci o popisu normi bitnih za primjenu Tehničkog propisa za prozore i vrata- www.mzopu.hr</t>
    </r>
  </si>
  <si>
    <t xml:space="preserve">Prilikom uvođenja u posao podizvođač će provjeriti točnost izvedbe. Izvođač će pristupiti izvedbi tek nakon što projektant potpisom potvrdi radioničke nacrte  i tehnološku razradu svih detalja </t>
  </si>
  <si>
    <t xml:space="preserve">Jedinična cijena uključuje 
• uzimanje mjera na gradilištu 
• tehnološku razradu svih detalja
• izradu radioničkih nacrta (ukoliko se radi o složenijem projektu)
• sav spojni materijal
• ostakljenje (ukoliko je projektom tako predviđeno)
• sav okov
• zaštitne premaze
• postavu i skidanje radne skele 
• sve posredne i neposredne troškove za rad, materijal, alat i građevinske strojeve
• sve transporte
• čišćenje tokom rada s odvozom i zbrinjavanjem smeća 
• završno čišćenje prije primopredaje radova
• nadoknadu  eventualne štete nastale iz nepažnje  na svojim ili tuđim radovima
Obračun:
• prozori,vrata  i stijene temeljem shematskog nacrta i razrađenog detalja i opisa po broju kom 
• iznimno se kod velikih stijena može izraziti površina stijene u  m2
• prozorske klupčice  po dužini izraženo u  m1
• stepenište po broju (navesti sve dijelove: nastupne i čeone plohe, tetive, i sl.) kom
• ograda po dužini kosih i ravnih dijelova izraženih u  m1
</t>
  </si>
  <si>
    <t>kom.</t>
  </si>
  <si>
    <t>desna</t>
  </si>
  <si>
    <t>B IV</t>
  </si>
  <si>
    <t>B V</t>
  </si>
  <si>
    <t>ZAVRŠNI ZIDARSKI RADOVI</t>
  </si>
  <si>
    <t>SUHOMONTAŽNI  RADOVI</t>
  </si>
  <si>
    <t xml:space="preserve">Pri izvođenju suhomontažnih radova pridržavati se slijedećih normi i standarda: gips kartonske ploče - ÖNORM B 2206 / SIST EN 520 / DIN 18181, 18184, akustične ploče – DIN 68127, profili i vijci - DIN 18182, 18183, gips za fugiranje - DIN 1168 / ÖNORM B 3377 , Izolacija - HR EN 13161 (MW – mineralna vuna), 13163 (EPS – ekspandirani polistiren), 13164 (XPS – ekstrudirani polistiren), 13168 (WW – drvena vuna) / ili sukladno projektu zvučne i toplinske zaštite, gips kartonski sistemi - DIN 18 183 i potom smjernice proizvođača, zahtijevana klasa vatrootpornosti – po ETAG 003 – europske smjernice za složene pregradne zidove / ili prilog 1, DIN 4102 / ili ÖNORM B 3800 / ili potvrdom ili mišljenjem vještaka autorizirane institucije za ispitivanje, zahtijevane vrijednosti zvučne zaštite – po DIN 4109 / ili prilog 1, ÖNORM B 3358-6 / ili izvještajem o ispitivanju ovlaštene autorizirane institucije za ispitivanje, za premaze - ÖNORM B 2223, kasetni i lamelni spušteni stropovi - SIST EN 13964, za prosudbu točnosti kutova i ravnosti površine - DIN 18 202, za povišene podove – DIN EN 12 825, za šuplje podove – DIN EN 13 213 </t>
  </si>
  <si>
    <t xml:space="preserve">Potrebno se držati uputa proizvođača u pogledu skladištenja materijala, ploča i uvjeta temperature i vlažnosti zraka prostora u kojima će se izvoditi radovi (npr. temperatura od 11 do 35°C i relativna vlažnost do 70 % za gipskartonske radove). 
Ploče treba zaštititi od kondenzne vlage. Prije ugradnje ploče moraju biti na mjestu ugradnje najmanje 24 sata ranije, da bi se prilagodile mikroklimatskim uvjetima prostora. 
S izvedbom se može započeti tek kad su završeni svi „mokri“ radovi (žbukanja, cementni estrih i sl.) i konstrukcija dovoljno prosušena, a u nakon ugradnje prozora i montaže svih instalacija koje dolaze unutar stropa. 
Ljeti je potrebno osigurati prozračivanje, a zimi za montažu treba biti uključeno grijanje uz učestalo prozračivanje. Ako se nakon montaže iz nekih razloga grijanje treba isključiti, već montirane ploče treba skinuti i propisno uskladištiti do punog puštanja objekta u funkciju. Montirani strop ili pregradu je potrebno očistiti od eventualnih nečistoća koje su nastale pri izvedbi, ali pri tome treba postupiti po uputstvu proizvođača suhim postupkom ili sa što manje vlage.
</t>
  </si>
  <si>
    <t xml:space="preserve">Ako je pri montaži došlo do manjih oštećenja ploča, moguće ih je posebnim kitom otkloniti, ukoliko su ona veća, potrebno je zamijeniti cijelu ploču, što će upisom u građevinski dnevnik odrediti nadzorni inženjer.
Za učvršćenje tereta na GK konstrukcije treba primijeniti specijalna pričvrsna sredstva te se pridržavati uputa o max opterećenju.
</t>
  </si>
  <si>
    <t xml:space="preserve">Zahtijevanu vatrootpornost zidova, spuštenih stropova i obloga instalacijskih šahtova izvođač radova dokazuje putem certifikata ovlaštene institucije, koje izdaje proizvođač materijala uz ovjerenu Izjavu od nadzornog inženjera i izvođača radova o propisnoj ugradnji traženih sistema. Zahtijevana zračna zvučna zaštita u zgradi dokazuje se mjerenjem na gradilištu. Mjerenje se obračunava posebno. </t>
  </si>
  <si>
    <t xml:space="preserve">Pregradne stijene
Prekid radova za instalacijske radove nakon polaganja s jedne strane uključeni su u osnovnu cijenu. 
Ako nisu navedene visine, u obračun se uzimaju u obzir visine zidova i zidnih obloga do 3.20 m. Za otežani rad iznad 3.20 m visine obračunava se doplata. 
Ako drukčije nije navedeno, zidne konstrukcije od metalnih podupirača nisu nosive i ne mogu se premještati. 
U jedinstvenu je cijenu potrebno uključiti kruti spoj profila s trakom za brtvljenje sa zidom, stropom i podom. 
</t>
  </si>
  <si>
    <t xml:space="preserve">Spušteni stropovi
U osnovnu cijenu uključena je radna skela do radne visine 3,20 m. Radna visina mjeri se od gornje razine poda do donje razine primarnog stropa na koji je pričvršćena potkonstrukcija (vješalice) spuštenog stropa.
Vodoravne ili okomite ravnine u nagibu do 5% smatraju se kao vodoravne ili okomite, a iznad 5% kao kose.
Okomite stropne površine dodaju se površini stropa, a kose se iskazuju zasebno. 
Ako drukčije nije navedeno, visina vješanja do 50 cm je uključena u osnovnu cijenu. Visina vješanja mjeri se od donjeg ruba primarnog nosivog stropa do donjeg ruba gotovog obješenog stropa.
</t>
  </si>
  <si>
    <t xml:space="preserve">Zidne obloge
Potkonstrukcija gips kartonskih sistema od stropnih C profila te zidnih okomitih obloga se izravnim podesivim vješalicama (pričvršćivačima) montira neposredno na nosivu podlogu. 
U osnovnu cijenu potkonstrukcije uključena je montaža vodoravnih, kosih ili okomitih obloga kod kojih maksimalni odmak konstrukcije od primarne konstrukcije iznosi 10 cm. 
</t>
  </si>
  <si>
    <t xml:space="preserve">Izolacije - toplinske, zvučne izolacije i parne brane
Elementi izolacije moraju biti dobro zbijeni i povezani sa susjednim konstruktivnim elementima.
</t>
  </si>
  <si>
    <t xml:space="preserve">Jedinična cijena uključuje:
- uzimanje mjera na gradilištu i definiranje ugradbenih dimenzija
- tehnološku razradu svih detalja 
- sav materijal, dobavu i uskladištenje
- sav spojni i pomoćni materijal
- postavu i skidanje radne skele 
- primjenu mjera zaštite od požara
- troškove zaštite na radu
- troškove izdavanja atesta i kontrolna ispitivanja ukoliko su ista tražena pojedinim stavkama
- sve posredne i neposredne troškove za rad, materijal, alat i građevinske strojeve
- sve transporte
- čišćenje tokom rada
- odvoz i zbrinjavanje smeća
- završno čišćenje prije primopredaje radova
- nadoknadu  eventualne štete nastale iz nepažnje na svojim ili tuđim radovima
- usklađenje organizacije rada s operativnim planom
Izvođač će pristupiti izvedbi tek nakon što projektant potpisom potvrdi tehnološku razradu svih detalja 
</t>
  </si>
  <si>
    <r>
      <rPr>
        <sz val="9"/>
        <color theme="1"/>
        <rFont val="Calibri"/>
        <family val="2"/>
        <charset val="238"/>
      </rPr>
      <t>­</t>
    </r>
    <r>
      <rPr>
        <sz val="9"/>
        <color theme="1"/>
        <rFont val="Calibri"/>
        <family val="2"/>
        <charset val="238"/>
        <scheme val="minor"/>
      </rPr>
      <t xml:space="preserve">slobodne završetke zidova po dužini izraženo u  m1
- ugradnja rubnih ili kutnih profila i nestandardnih završnih profila po dužini izraženo u  m1
 (ne oduzimaju se prekidi u pojedinim dužinama do 1.00 m)
- kitanje spojeva akrilnim kitom po dužini izraženo u  m1
- pojačanja u nosivoj konstrukciji po dužini izraženo u  m1
- ugradnja UA profila za pojačanje (poklopaca, parapeta, vrata...) po dužini izraženo u  m1
- izrada stropne kaskade (čeone plohe) s navedenom visinom kaskade po dužini u  m1
- izrezi i otvori (svjetla, zvučnici, anemostati, podne utičnice, ventilacija, ventilokonvektori) 
po broju komada  kom
- revizijski poklopci po broju komada  kom
- posebna tipska pojačanja za sanitarne elemente (WC, umivaonik…) po broju komada  kom
</t>
    </r>
  </si>
  <si>
    <t>KERAMIČARSKI RADOVI</t>
  </si>
  <si>
    <r>
      <t xml:space="preserve">Radove izvoditi u skladu s </t>
    </r>
    <r>
      <rPr>
        <b/>
        <sz val="9"/>
        <color theme="1"/>
        <rFont val="Calibri"/>
        <family val="2"/>
        <charset val="238"/>
        <scheme val="minor"/>
      </rPr>
      <t xml:space="preserve">HRN EN 14411:2004 </t>
    </r>
    <r>
      <rPr>
        <sz val="9"/>
        <color theme="1"/>
        <rFont val="Calibri"/>
        <family val="2"/>
        <charset val="238"/>
        <scheme val="minor"/>
      </rPr>
      <t xml:space="preserve">i </t>
    </r>
    <r>
      <rPr>
        <b/>
        <sz val="9"/>
        <color theme="1"/>
        <rFont val="Calibri"/>
        <family val="2"/>
        <charset val="238"/>
        <scheme val="minor"/>
      </rPr>
      <t xml:space="preserve">Tehničkim uvjetima za izvođenje keramičarskih radova HRN U.F2.011/77. </t>
    </r>
    <r>
      <rPr>
        <sz val="9"/>
        <color theme="1"/>
        <rFont val="Calibri"/>
        <family val="2"/>
        <charset val="238"/>
        <scheme val="minor"/>
      </rPr>
      <t>Ljepila za pločice prema</t>
    </r>
    <r>
      <rPr>
        <b/>
        <sz val="9"/>
        <color theme="1"/>
        <rFont val="Calibri"/>
        <family val="2"/>
        <charset val="238"/>
        <scheme val="minor"/>
      </rPr>
      <t xml:space="preserve"> HRN EN 12004:2008. </t>
    </r>
    <r>
      <rPr>
        <sz val="9"/>
        <color theme="1"/>
        <rFont val="Calibri"/>
        <family val="2"/>
        <charset val="238"/>
        <scheme val="minor"/>
      </rPr>
      <t xml:space="preserve">Izvođač treba upotrijebiti materijal koji po vrsti, boji i kvaliteti odgovara uzorku što ga odabere projektant. </t>
    </r>
  </si>
  <si>
    <r>
      <t>Prije polaganja pločica, zid treba dobro očistiti, da se postigne čvrsta veza opločenja sa zidom (da pločice kasnije ne otpadaju). Sav prostor između pločica i zida treba biti potpuno ispunjen i zaliven veznim materijalom. Pri ljepljenju na glatki beton, površinu je potrebno prebrusiti ili preštokati, te impregnirati.</t>
    </r>
    <r>
      <rPr>
        <b/>
        <sz val="9"/>
        <color theme="1"/>
        <rFont val="Calibri"/>
        <family val="2"/>
        <charset val="238"/>
        <scheme val="minor"/>
      </rPr>
      <t xml:space="preserve"> </t>
    </r>
    <r>
      <rPr>
        <sz val="9"/>
        <color theme="1"/>
        <rFont val="Calibri"/>
        <family val="2"/>
        <charset val="238"/>
        <scheme val="minor"/>
      </rPr>
      <t>Ako neke pločice imaju veću dimenziju, treba ih obrusiti, ako su manje od propisane mjere, ne smiju biti upotrjebljene. Sastave ploha koje se opločuju trebaju biti izvedeni potpuno ravni i čisti. Završna opločenja odmah očistiti od nečistoće i veznog sredstva, a u svaku stavku uključeno je i konačno fino čišćenje površine, te fugiranje.</t>
    </r>
    <r>
      <rPr>
        <b/>
        <sz val="9"/>
        <color theme="1"/>
        <rFont val="Calibri"/>
        <family val="2"/>
        <charset val="238"/>
        <scheme val="minor"/>
      </rPr>
      <t xml:space="preserve"> </t>
    </r>
    <r>
      <rPr>
        <sz val="9"/>
        <color theme="1"/>
        <rFont val="Calibri"/>
        <family val="2"/>
        <charset val="238"/>
        <scheme val="minor"/>
      </rPr>
      <t>Podne ravnine moraju biti potpuno ravne i horizontalne, osim u prostorijama s podnim odvodima, gdje se izvode minimalni padovi prema tim odvodima. Uz podne rešetke, sifone i uz ostale rubove sve podne pločice ili tavelice moraju biti obrezane na potrebnu mjeru i pravilno obrubljene. Podove na otvorenim površinama izvesti s dilatacijama, tako da ni u jednom smjeru razmak između njih nije veći od 3 m.</t>
    </r>
    <r>
      <rPr>
        <b/>
        <sz val="9"/>
        <color theme="1"/>
        <rFont val="Calibri"/>
        <family val="2"/>
        <charset val="238"/>
        <scheme val="minor"/>
      </rPr>
      <t xml:space="preserve"> </t>
    </r>
    <r>
      <rPr>
        <sz val="9"/>
        <color theme="1"/>
        <rFont val="Calibri"/>
        <family val="2"/>
        <charset val="238"/>
        <scheme val="minor"/>
      </rPr>
      <t>Organizaciju rada izvođač treba provesti tako da bude u skladu s operativnim planom, te da ne dođe do zakašnjenja s vlastitim radovima ili do ometanja u odvijanju radova drugih izvođača. Izvođač će pristupiti izvedbi tek nakon što projektant potpisom potvrdi sheme polaganja i  tehnološku razradu svih detalja.</t>
    </r>
  </si>
  <si>
    <t xml:space="preserve">Obračun po m2 postavljene površine </t>
  </si>
  <si>
    <t>SOBOSLIKARSKO-LIČILAČKI RADOVI:</t>
  </si>
  <si>
    <t>Prije početka izvedbe radova izvoditelj je dužan projektantu predočiti uzorke boja odgovarajuće za određen tip obrade i izvesti probna bojanja s uzorcima na plohama koje se obrađuju, i to u više nijansi boja, na osnovu čega će projektant odabrati boju i način nanošenja odnosno tip valjka. Sva bojanja i ličenja treba izvesti samo na suhim, čistim, ravnim ili ravnomjerno zakrivljenim (po projektu) i odmašćenim plohama. Podlogu treba prije početka radova pregledati i kod većih oštećenja ili zaprljanja i zamašćenja na isto upozoriti nadzornog inženjera i radove prekinuti dok se podloga odgovarajuće ne pripremi. Sve prostorije po završetku radova treba dobro prozračiti ili ventilirati. Prilikom izvođenja radova izvoditelj treba zaštititi sve susjedne plohe i dijelove konstrukcije na takav način da ne dođe do njihovog prljanja i oštećenja i isto uračunati u cijeni. Ukoliko do prljanja i oštećenja ipak dođe isto će izvoditelj očistiti i popraviti na svoj trošak. Tijekom izvođenja radova treba obratiti pažnju na atmosferske prilike. Vanjski radovi se ne smiju izvoditi u slučaju oborina, magle, zraka prezasićenog vlagom, te jakog vjetra i temperature ispod +5°C. Premazi i boje moraju biti postojani na svjetlo i otporni na pranje vodom, a na vanjskim plohama otporni na atmosferilije. Svi soboslikarski radovi moraju se izvesti prema izabranim uzorcima.</t>
  </si>
  <si>
    <t xml:space="preserve">ZIDOVI
Unutrašnji zidovi prostorija prvo se izravnavaju, gletaju specijalnim postavama koje moraju dobro prilijegati na podlogu i nakon sušenja činiti vrlo čvrstu podlogu za bojanje disperzivnim bojama. 
Klase pripreme podloge opisane su u B.VI. Suhomontažni radovi (K(Q)1 – K4). 
U obračunu su posebno iskazane žbukane / betonske površine od gipskartonskih površina.
</t>
  </si>
  <si>
    <t xml:space="preserve">Grundiranje površine izvodi se i obračunava za cijelu površinu podloga od gipskartonskih ploča. 
Kvaliteta kitanja i ličenja kontrolira se noću ili u zamračenoj prostoriji reflektorom prislonjenim uz plohu zida odnosno stropa.
Kod ličenja vanjskih zidova treba se izbjegavati faza kitanja (2), a nikako ne predviđati fazu gletanja (3).
</t>
  </si>
  <si>
    <t>SUHOMONTAŽNI RADOVI</t>
  </si>
  <si>
    <t>SOBOSLIKARSKO - LIČILAČKI RADOVI</t>
  </si>
  <si>
    <t>UKUPNO B:</t>
  </si>
  <si>
    <t xml:space="preserve">Jedinična cijena uključuje 
• Dobavu / ishođenje potvrde o sukladnosti za sve ugrađene materijale (certifikat)
• uzimanje mjera na gradilištu  i definiranje ugradbenih dimenzija.
• tehnološku razradu svih detalja
• izradu shema polaganja 
• dobavu i ugradnju pločica, svog spojnog materijala (ljepilo) i materijala za fugiranje, kutnih profila
• postavu i skidanje radne skele 
• sve posredne i neposredne troškove za rad, materijal, alat i građevinske strojeve
• sve transporte
• čišćenje tokom rada
• odvoz i zbrinjavanje smeća 
• završno čišćenje prije primopredaje radova
• nadoknadu  eventualne štete nastale iz nepažnje  na svojim ili tuđim radovima
Obračun:
• opločenja podova i zidova po površini izražene u  m2
• podnožje po dužini izraženo u  m1
• oblaganje stepeništa po površini izraženo u  m2
• bordure  i profili po dužini izraženo u  m1
• ugaoni profili po broju u kom
</t>
  </si>
  <si>
    <t>Obračun po m1 sokla visine 6cm</t>
  </si>
  <si>
    <r>
      <t xml:space="preserve">Materijal koji će se upotrijebiti, pomoćni materijal, rad i pomoćni rad mora u svemu odgovarati standardima, propisima i </t>
    </r>
    <r>
      <rPr>
        <b/>
        <sz val="9"/>
        <rFont val="Calibri"/>
        <family val="2"/>
        <charset val="238"/>
      </rPr>
      <t>Tehničkim uvjetima za izvođenje ličilačkih radova HRN U.F2.O12/78</t>
    </r>
    <r>
      <rPr>
        <sz val="9"/>
        <rFont val="Calibri"/>
        <family val="2"/>
        <charset val="238"/>
      </rPr>
      <t>.</t>
    </r>
  </si>
  <si>
    <t>Obračun je po m2 površine zida</t>
  </si>
  <si>
    <t xml:space="preserve">Fugiranje spojeva između ploča i sredstava za pričvršćivanje izvodi se posebnim elastičnim kitovima u skladu s standardom, odnosno smjernicama proizvođača. U jedinstvenoj cijeni je ukalkulirana površina tehnički neophodne kvalitete (klase K(Q)1, osim ako pojedinom stavkom nije drugačije navedeno).
Za nastale nekontrolirane raspukline unutar gips kartonskih sistema odgovoran je izvođač bandaža, a za neravnu površinu (vidljiv spoj gips kartonskih ploča) izvođač soboslikarskih radova. 
Međusobno se bandažiraju samo istovrsni materijali. Bandažiranje između raznovrsnih materijala nije dopušteno. Spojevi dvaju raznovrsnih materijala (npr. beton ili žbuka-GK ploča) izvode se tzv. kontroliranom fugom.
Izvođač suho montažnih radova koji je pravilno obradio završni rub GK ploča na spoju s drukčijim materijalom nije odgovoran za nekontrolirane raspukline koje će nastati na spoju radi nepravilno izvedenog detalja drugog izvođača.
</t>
  </si>
  <si>
    <t xml:space="preserve">Obračun: 
- pregradne zidove, zidne obloge, stropove i podove (plivajuće i povišene)  površinski izraženo u  m2
- izolacije, ispune, nasipavanja podnih konstrukcija  površinski izraženo u  m2
- folije, obloge, kaširanja i parne brane površinski izraženo u  m2
- špalete otvora mogu se obračunavati na slijedeće načine:
- otvori razmaka i udubine iznad 0.50 m dubine-  površinski izraženo u  m2
- otvor obrađen špaletom manji od 4,00 m2 i širina špalete manja od 0,20 m  -otvor se ne odbija  (špaleta se ne obračunava posebno) m2
- otvor s obrađenom špaletom površine veće od 4,00 m2 - otvor se odbija 
      (špaleta se obračunava  posebno) m2
- otvor s neobrađenom špaletom površine manje od 2,5 m2 - ne odbijaju se m2
- otvor s neobrađenom špaletom površine veće od 2,5 m2 - odbijaju se
pojedinačne površine otvora i izreza na podu ne oduzimati ako su manji od 0,50 m2 m2
- špalete otvora (razmake i udubine do 0.50 m dubine) po dužini izraženo u  m1 </t>
  </si>
  <si>
    <r>
      <t xml:space="preserve">Izvoditi prema </t>
    </r>
    <r>
      <rPr>
        <b/>
        <sz val="9"/>
        <color theme="1"/>
        <rFont val="Calibri"/>
        <family val="2"/>
        <charset val="238"/>
      </rPr>
      <t>Tehničkim propisima za zidane konstrukcije NN 01/07 , Tehničkom propisu o racionalnoj uporabi energije i toplinskoj zaštiti u zgradama,</t>
    </r>
    <r>
      <rPr>
        <sz val="9"/>
        <color theme="1"/>
        <rFont val="Calibri"/>
        <family val="2"/>
        <charset val="238"/>
      </rPr>
      <t>(NN 110/08, 89/09)</t>
    </r>
    <r>
      <rPr>
        <b/>
        <sz val="9"/>
        <color theme="1"/>
        <rFont val="Calibri"/>
        <family val="2"/>
        <charset val="238"/>
      </rPr>
      <t xml:space="preserve">i Tehničkim propisima o građevnim proizvodima NN 33/10 i 87/10 </t>
    </r>
    <r>
      <rPr>
        <sz val="9"/>
        <color theme="1"/>
        <rFont val="Calibri"/>
        <family val="2"/>
        <charset val="238"/>
      </rPr>
      <t>s pripadajućim normama za materijale koji se ugrađuju, te primijeniti norme za toplinske i zvučne izolacije.</t>
    </r>
  </si>
  <si>
    <t>Prilikom izvođenja završnih zidarskih radova izvođač se mora pridržavati slijedećih mjera:</t>
  </si>
  <si>
    <r>
      <rPr>
        <b/>
        <sz val="9"/>
        <color theme="1"/>
        <rFont val="Calibri"/>
        <family val="2"/>
        <charset val="238"/>
      </rPr>
      <t xml:space="preserve">žbukanja, etics sustav   </t>
    </r>
    <r>
      <rPr>
        <sz val="9"/>
        <color theme="1"/>
        <rFont val="Calibri"/>
        <family val="2"/>
        <charset val="238"/>
      </rPr>
      <t xml:space="preserve">                                                                                                                                                                                                                                                                                                      Žbukati tek kada se zidovi osuše i slegne zgrada. Ne smije se žbukati kad postoji opasnost od smrzavanja ili ekstremno visokih temperatura 30° ili više. Zidovi moraju biti prije žbukanja čisti, a fuge udubljene, da se žbuka može dobro primiti. Prije žbukanja dobro je da se zidovi navlaže, a osobito kod cementnog morta. Ukoliko na zidovima izbija salitra – treba ih četkom očistiti i oprati rastvorom solne kiseline u vodi (omjer 1:10) o trošku izvođača i dodavati sredstvo protiv izbijanja salitre u mort. Rabiciranje žbuke izvodi se pomoću tekstilno staklene mrežice otporne  na alkalije ili sitno pletene mreže od nehrđajućeg čelika. 
Kod obrade fasade plemenitom žbukom bila to šerana ili prskana (hirofa), žbuka mora biti kvalitetna, tvorničke izvedbe u izabranoj boji i kvaliteti. Kod izrade fasadnih žbuka raditi prema uputstvu proizvođača. ETICS sustav izvoditi komponentama jednog, odabranog sustava.
Kod ugradnje svih komponenti pridržavati se uputa proizvođača (način ugradnje, sušenje).
</t>
    </r>
  </si>
  <si>
    <r>
      <t xml:space="preserve">- plivajući podovi </t>
    </r>
    <r>
      <rPr>
        <sz val="9"/>
        <color theme="1"/>
        <rFont val="Calibri"/>
        <family val="2"/>
        <charset val="238"/>
      </rPr>
      <t>Cementna glazura mora biti odvojena od okolnih zidova i stupova tankim trakama zvučne izolacije do razine 2 cm iznad cementne glazure. Toplinsko-zvučna izolacija mora biti uredno postavljena, bez međurazmaka i krpanja površina otpacima materijala. Pe foliju polagati s preklopima od 20 cm, a potrebno ju je uz okolne zidove podignuti do razine 2 cm iznad cementne glazure (uz trake polistirena). Kod izvedbe cementnih glazura za polaganje parketa osigurati potrebno vrijeme sušenja ili koristiti specijalni brzosušeći cement. Zaglađivanje estriha mora biti u skladu sa završnom oblogom.</t>
    </r>
    <r>
      <rPr>
        <b/>
        <sz val="9"/>
        <color theme="1"/>
        <rFont val="Calibri"/>
        <family val="2"/>
        <charset val="238"/>
      </rPr>
      <t xml:space="preserve"> </t>
    </r>
    <r>
      <rPr>
        <sz val="9"/>
        <color rgb="FF000000"/>
        <rFont val="Calibri"/>
        <family val="2"/>
        <charset val="238"/>
      </rPr>
      <t>Cementna glazura s podnim grijanjem se zbog povećanih temperaturnih opterećenja dodatno dilatira na kritičnim mjestima (prolazi među prostorima, dodirne točke između grijanog i negrijanog estriha). Prilikom ugrađivanja svježeg betona glazure, cijevi moraju biti učvršćene, ispunjene tekućinom za grijanje i pod pritiskom.</t>
    </r>
  </si>
  <si>
    <r>
      <t xml:space="preserve"> ugradnje, pripomoć, fasadna skela </t>
    </r>
    <r>
      <rPr>
        <sz val="9"/>
        <color theme="1"/>
        <rFont val="Calibri"/>
        <family val="2"/>
        <charset val="238"/>
      </rPr>
      <t>Sve ugradbe izvesti točno po propisima i na mjestu označenom u projektu. Kod stavaka, gdje je uz ugradbu označena i dobava, istu treba uključiti, a također i eventualnu izradu pojedinih elemenata, koji se izvode na gradilištu i ugrađuju montažno.</t>
    </r>
  </si>
  <si>
    <t xml:space="preserve">Zidarska pripomoć obrtnicima, instalaterima, nošenje izuzetno teških predmeta i pripomoć kod raznih ugradbi obračunava se u radnim satima, a u cijenu je uključen i sav potreban materijal za pripomoć (za krpanja, ugradnju…). Prilikom izrade fasadnih skela potrebno se je pridržavati propisa zaštite na radu po pitanjima radnih ploha, zaštitnih ograda i prilaza. Materijal za izradu skela mora biti potpuno ispravan.Odgovorna osoba dužna je izvršiti pregled materijala prije ugradbe. </t>
  </si>
  <si>
    <t xml:space="preserve"> Skele moraju biti izvedene po mjerama i na način označen u statičkom računu i nacrtima za skele. Izvedene skele moraju biti sposobne podnijeti  predviđeno opterećenje i moraju biti stabilne. Fasadne skele obračunavaju se po m2 projekcije skele u ravnini pročelja, mjereno po vanjskom rubu i 1 m¢ nad najvišom površinom. Izvođač će pristupiti izvedbi završnih zidarskih radova tek nakon što projektant potpisom potvrdi tehnološku razradu svih detalja.</t>
  </si>
  <si>
    <t xml:space="preserve">Jedinična cijena uključuje 
• tehnološku razradu svih detalja,
• postavu i skidanje radne skele 
• sve posredne i neposredne troškove za rad, materijal, alat i građevinske strojeve
• sve transporte
• čišćenje tokom rada
• odvoz i zbrinjavanje smeća 
• završno čišćenje prije primopredaje radova
</t>
  </si>
  <si>
    <t xml:space="preserve">• nadoknadu  eventualne štete nastale iz nepažnje  na svojim ili tuđim radovima
• usklađenje organizacije rada s operativnim planom
Obračun:
• pregradni zidovi i  žbuke po površini izraženoj u  m2 
• ventilacioni kanali i dimnjaci  po dužini izraženoj u   m1
• plivajući podovi  po površini poda izraženoj u  m2
• ugradnja dovratnika i doprozornika po broju kom
• fasade po površini pročelja izraženoj u  m2
• fasadna skela  po površni u ravnini pročelja izraženo u  m2
• teracerski radovi i oblaganje podova bet. pločama u površini izraženoj u  m2
• zatvaranje reški dužinski u  m1
• pripomoć se izračunava u radnim satima  r.s.
</t>
  </si>
  <si>
    <t>Obračun je po m2 površine stropa</t>
  </si>
  <si>
    <t>Troškovnik građevinsko - obrtničkih radova</t>
  </si>
  <si>
    <t>Troškovnik građevinsko - obrtničkih  radova</t>
  </si>
  <si>
    <t>SURADNICA:  Marina Ocvirek, mag.ing.arch.</t>
  </si>
  <si>
    <r>
      <rPr>
        <b/>
        <sz val="22"/>
        <color theme="1"/>
        <rFont val="Swis721 Blk BT"/>
        <family val="2"/>
      </rPr>
      <t>3P</t>
    </r>
    <r>
      <rPr>
        <b/>
        <sz val="16"/>
        <color theme="1"/>
        <rFont val="Swis721 Blk BT"/>
        <family val="2"/>
      </rPr>
      <t xml:space="preserve"> </t>
    </r>
    <r>
      <rPr>
        <sz val="14"/>
        <color theme="1"/>
        <rFont val="Swis721 Blk BT"/>
        <family val="2"/>
      </rPr>
      <t>d.o.o.</t>
    </r>
  </si>
  <si>
    <t xml:space="preserve">Nepredvidljivi radovi, koji se ne mogu drugačije normirati – pomoć kod rušenja i demontaža, zidarske pripomoći kod instalaterskih i obrtničkih radova, razna dubljenja i bušenja, nepredviđeni radovi, popravci oštećenja, krpanja žbuke i sl. Materijal se obračunava prema stvarno utrošenim količinama prema cjeniku, odnosno prema pogođenim jediničnim cijenama. Obračun prema upisu u građevinski dnevnik i dogovoru s investitorom i nadzornim inženjerom. </t>
  </si>
  <si>
    <t>Obračun po utrošenom satu.</t>
  </si>
  <si>
    <t>- NKV radnik</t>
  </si>
  <si>
    <t>- VK radnik</t>
  </si>
  <si>
    <t>Prije  davanja  ponude  OBAVEZNO  obići  buduće  gradilište, provjeriti  količine, debljine pojedinih  slojeva  i  sl. O uočenim  nedostacima, količinama, troškovničkim  opisima  i  sl.  obavijestiti  projektanta, usuglasiti  količine te  iste  unijeti  u  ugovorni  troškovnik.</t>
  </si>
  <si>
    <t xml:space="preserve">PRIPREMNI RADOVI I RADOVI RUŠENJA I DEMONTAŽE </t>
  </si>
  <si>
    <t>kom</t>
  </si>
  <si>
    <t>Rušenje svih izvedenih konstrukcija stambene prizemnice s višestrešnim drvenim krovištem koja je djelomično podrumljena, kao i dograđenog zidanog dijela s jednostrešnim krovom s pokrovom od trapeznog lima na drvenim gredama, te spremišta obloženog termopanelima na potkonstrukciji kao i nadstrešnice u dvorištu na metalnoj potkonstrukciji. Predviđa se razgradnja svih izvedenih konstrukcija- ploča, zidova, stupova, greda te betonske ploče u dvorištu. Stavke u nastavku obuhvaćaju sav rad, podupiranja, radne skele, eventualno potrebne privremene konstrukcije radi osiguranja zaštite na radu te sav horizontalan i vertikalan transport na gradilištu, eventualno deponiranje  do daljnjeg zbrinjavanja na gradskom deponiju ukoliko to nije u pojedinoj stavci drugačije navedeno. Cijena također uključuje rad svih potrebnih građevinskih strojeva, kompresor, upotrebu bagera, krana ili auto dizalice i sl.</t>
  </si>
  <si>
    <t xml:space="preserve">Izvođač može započeti radove tek kad su iz prostorije odstranjeni svi otpaci i drugo što bi moglo smetati u izvedbi.
Za sve vrste soboslikarsko-ličilačkih radova podloge moraju biti čiste od prašine i druge prljavštine kao što su: smole, ulja, masti, čađa, gar, bitumen, cement, mort i dr. Bojati ili ličiti dopušteno je samo na suhu i pripremljenu podlogu.
Vanjski ličilački radovi ne smiju se izvoditi po lošem vremenu, koje bi moglo štetiti kvaliteti radova (npr. hladnoća, oborine, magla, jak vjetar i sl.).
Zabranjeno je bacati u kanalizaciju i sanitarne uređaje ostatke boje, vapna, gipsa, kita i drugog materijala.
</t>
  </si>
  <si>
    <t xml:space="preserve">Jedinična cijena uključuje 
• Dobavu / ishođenje potvrde o sukladnosti za sve ugrađene materijale (certifikat)
• izradu uzoraka tona i obrade koji odabere projektant
• postavu i skidanje radne skele
• sve posredne i neposredne troškove za rad, materijal, alat i strojeve
• sve transporte
• čišćenje tokom rada
• odvoz i zbrinjavanje smeća 
• završno čišćenje prije primopredaje radova
• nadoknadu eventualne štete nastale iz nepažnje na svojim ili tuđim radovima
Izvođač će pristupiti izvedbi tek nakon što projektant potpisom potvrdi uzorke tona i obrade.
Obračun:
- zidovi se obračunavaju po površini izraženoj u m2 na način:
• otvori manji od 3 m2 se ne odbijaju i špalete se ne obračunavaju dodatno
• otvori veći od 3 m2 odbija se višak preko 3 m2, a špalete veće od 15 cm dodaju se kvadraturi
</t>
  </si>
  <si>
    <t>Gipskartonski zidovi</t>
  </si>
  <si>
    <r>
      <t>Obrada unutarnjih površina zidova</t>
    </r>
    <r>
      <rPr>
        <sz val="10"/>
        <rFont val="Calibri"/>
        <family val="2"/>
        <charset val="238"/>
        <scheme val="minor"/>
      </rPr>
      <t xml:space="preserve"> perivim disperzivnim bijelom bojama za unutarnja ličenja - trostruki premaz disperzivnom bojom. U cijenu uključen kompletan rad, materijal i radna skela. Rad obuhvaća čišćenje površine, gletanje dva puta disperzivnim kitom, brušenje gletanih površina, otprašivanje, impregnaciju površine (impregnacija za disprezivne boje) i trostruko bojanje disperzivnim bojama.</t>
    </r>
    <r>
      <rPr>
        <b/>
        <sz val="10"/>
        <rFont val="Calibri"/>
        <family val="2"/>
        <charset val="238"/>
        <scheme val="minor"/>
      </rPr>
      <t xml:space="preserve"> </t>
    </r>
    <r>
      <rPr>
        <sz val="10"/>
        <rFont val="Calibri"/>
        <family val="2"/>
        <scheme val="minor"/>
      </rPr>
      <t xml:space="preserve">Priprema gipskartonskih zidova do bojenja obračunata je u stavci postave zidova.  </t>
    </r>
  </si>
  <si>
    <r>
      <t>Obračun po m</t>
    </r>
    <r>
      <rPr>
        <sz val="11"/>
        <rFont val="Calibri"/>
        <family val="2"/>
        <charset val="238"/>
        <scheme val="minor"/>
      </rPr>
      <t>2</t>
    </r>
    <r>
      <rPr>
        <sz val="10"/>
        <rFont val="Calibri"/>
        <family val="2"/>
        <charset val="238"/>
        <scheme val="minor"/>
      </rPr>
      <t xml:space="preserve"> jednostrane površine zida</t>
    </r>
  </si>
  <si>
    <t>Obračun po m2 izvedene površine poda</t>
  </si>
  <si>
    <t>RS</t>
  </si>
  <si>
    <r>
      <t>Pripomoć kod instalaterskih i zanatskih radova</t>
    </r>
    <r>
      <rPr>
        <sz val="10"/>
        <color theme="1"/>
        <rFont val="Calibri"/>
        <family val="2"/>
        <scheme val="minor"/>
      </rPr>
      <t>,</t>
    </r>
  </si>
  <si>
    <t>STAVKA 1- SHEMA UNUTARNJE STOLARIJE</t>
  </si>
  <si>
    <t>Obračun po m1 profila</t>
  </si>
  <si>
    <t>UKUPNO - PRIPREMNI RADOVI (€):</t>
  </si>
  <si>
    <t>OPREMA</t>
  </si>
  <si>
    <t>Nabava i ugradba komplet WC-a sa odvodom u zidu sa ugradbenim motažnim vodokotlićem. U cijeni komplet vodokotlić ugrađen sa spojem na dovodnu mrežu i ispiranjem, kutni ventil, sjedeća daska s poklopcem, te sav ostali spojni i brtveni materijal. Konzolni WC montiran na instalacijski element za WC školjku s niskošumnim ugradbenim vodokotlićem (kao Geberit Duofix art. 111.311.00.5 ili jednakovrijedno.) Komplet.</t>
  </si>
  <si>
    <t>ugradbeni vodokotlić</t>
  </si>
  <si>
    <t>kompl</t>
  </si>
  <si>
    <t>mješalica</t>
  </si>
  <si>
    <t xml:space="preserve">C </t>
  </si>
  <si>
    <t>C I</t>
  </si>
  <si>
    <t>UKUPNO - OPREMA (€):</t>
  </si>
  <si>
    <t>UKUPNO - SOBOSL.-LIČILAČKI RADOVI (€):</t>
  </si>
  <si>
    <t>UKUPNO - KERAMIČARSKI RADOVI (€):</t>
  </si>
  <si>
    <t>UKUPNO - STOLARSKI RADOVI (€):</t>
  </si>
  <si>
    <t>UKUPNO - SUHOMONTAŽNI RADOVI (€):</t>
  </si>
  <si>
    <t>UKUPNO - ZAVRŠNI ZIDARSKI RADOVI (€):</t>
  </si>
  <si>
    <t>UKUPNO - IZOLATERSKI RADOV I(€):</t>
  </si>
  <si>
    <t>SVEUKUPNO RADOVI</t>
  </si>
  <si>
    <t>PDV</t>
  </si>
  <si>
    <t>UKUPNO</t>
  </si>
  <si>
    <t>TROŠKOVNIK GRAĐEVINSKIH I OBRTNIČKIH  RADOVA</t>
  </si>
  <si>
    <t>A+B</t>
  </si>
  <si>
    <t>PRIPREMNI RADOVI I RADOVI RUŠENJA I DEMONTAŽE</t>
  </si>
  <si>
    <t>Razgradnja zidanih zidova</t>
  </si>
  <si>
    <t>Razgradnja unutarnjuh zidanih pregradnih zidova od opeke. Debljina zidova od 13cm. Uklanjaju se zidovi u punoj visini prema nacrtu rušena i demontaže. Visina zidova 3,29m. Razgradnja počinje od vrha prema dnu. U cijenu nuključen sav rad, materijal, podupiranje po potrebi, transporti i odlaganje.</t>
  </si>
  <si>
    <t>Obračun po m3 uklonjenog zida</t>
  </si>
  <si>
    <t>Demontaža unutarnjih drvenih vrata</t>
  </si>
  <si>
    <t>Demontaža i uklanjanje unutarnjih drvenih vrata, krila i dovratnika. U cijenu uključen utovar u kamion te odvoz na gradsku deponiju. Obračun po komadu.</t>
  </si>
  <si>
    <t xml:space="preserve">Zaštitna ograda zone obuhvata </t>
  </si>
  <si>
    <t>Dimenzije vrata 80x210</t>
  </si>
  <si>
    <t>Dvokrilna vrata 150x210</t>
  </si>
  <si>
    <t>Demontaža pregradne stijene</t>
  </si>
  <si>
    <t>Demontaža i uklanjanje unutarnje pregradne stijene s aluminijskim profilom i ispunom od mliječnog stakla. U cijenu uključen utovar u kamion te odvoz na gradsku deponiju. Obračun po komadu.</t>
  </si>
  <si>
    <t>pregradna stijena dim 260x210</t>
  </si>
  <si>
    <t>OZNAKA ZID Z1 u nacrtima</t>
  </si>
  <si>
    <r>
      <rPr>
        <b/>
        <sz val="10"/>
        <rFont val="Calibri"/>
        <family val="2"/>
        <charset val="238"/>
        <scheme val="minor"/>
      </rPr>
      <t>Izvedba pregradnih zidova debljina 12,5 cm</t>
    </r>
    <r>
      <rPr>
        <sz val="10"/>
        <rFont val="Calibri"/>
        <family val="2"/>
        <charset val="238"/>
        <scheme val="minor"/>
      </rPr>
      <t xml:space="preserve">, u punoj visini prostorije.  Tip kao Knauf W 112 (jednostruka potkonstrukcija - dvostruka obloga).   Sastoji se od sljedećih slojeva: obloga od </t>
    </r>
    <r>
      <rPr>
        <b/>
        <sz val="10"/>
        <rFont val="Calibri"/>
        <family val="2"/>
        <charset val="238"/>
        <scheme val="minor"/>
      </rPr>
      <t>GKB standardnih ploča</t>
    </r>
    <r>
      <rPr>
        <sz val="10"/>
        <rFont val="Calibri"/>
        <family val="2"/>
        <charset val="238"/>
        <scheme val="minor"/>
      </rPr>
      <t xml:space="preserve"> na strani zida prema "suhom"prostoru i </t>
    </r>
    <r>
      <rPr>
        <b/>
        <sz val="10"/>
        <rFont val="Calibri"/>
        <family val="2"/>
        <charset val="238"/>
        <scheme val="minor"/>
      </rPr>
      <t>GKBi vlagootpornih ploča</t>
    </r>
    <r>
      <rPr>
        <sz val="10"/>
        <rFont val="Calibri"/>
        <family val="2"/>
        <charset val="238"/>
        <scheme val="minor"/>
      </rPr>
      <t xml:space="preserve"> na strani zida prema "mokrim" prostorima, d=2x12,5mm, potrebno je izvesti stijenke od dva sloja gipskartonskih ploča, jednostruka pocinčana metalna potkonstrukcija od UW i CW profila d=75mm, na međurazmaku 62,5cm, ispuna mekim pločama mineralne vune (30 kg/m3) d=75 mm. Završna obrada u klasi K2. Plohe zidova u završnoj obradi na spojevima moraju biti fugirane i izgletane sa umetanjem“bind” trake. Na svim spojevima sa postojećom konstrukcijom postavlja se akrilni kit. Stavka uključuje dobavu i montažu svih potrebnih materijala. </t>
    </r>
  </si>
  <si>
    <t>OZNAKA ZID Z2 u nacrtima</t>
  </si>
  <si>
    <r>
      <t>Dobava i montaža aluminijskih UA profila</t>
    </r>
    <r>
      <rPr>
        <sz val="10"/>
        <rFont val="Calibri"/>
        <family val="2"/>
        <scheme val="minor"/>
      </rPr>
      <t xml:space="preserve"> na pozicijama vrata radi izvedbe slijepih okvira u gipskartonskom zidu.  Veličine otvora 70x220, 90x220 i 100x220.</t>
    </r>
  </si>
  <si>
    <r>
      <rPr>
        <b/>
        <sz val="10"/>
        <rFont val="Calibri"/>
        <family val="2"/>
        <charset val="238"/>
        <scheme val="minor"/>
      </rPr>
      <t>Izvedba pregradnih zidova debljina 12,5 cm</t>
    </r>
    <r>
      <rPr>
        <sz val="10"/>
        <rFont val="Calibri"/>
        <family val="2"/>
        <charset val="238"/>
        <scheme val="minor"/>
      </rPr>
      <t xml:space="preserve">, u punoj visini prostorije između različitih prostorija , odnosno do visine 240cm između wc kabina. Tip kao Knauf </t>
    </r>
    <r>
      <rPr>
        <b/>
        <sz val="10"/>
        <rFont val="Calibri"/>
        <family val="2"/>
        <charset val="238"/>
        <scheme val="minor"/>
      </rPr>
      <t xml:space="preserve">W 112 (jednostruka potkonstrukcija - dvostruka obloga). </t>
    </r>
    <r>
      <rPr>
        <sz val="10"/>
        <rFont val="Calibri"/>
        <family val="2"/>
        <charset val="238"/>
        <scheme val="minor"/>
      </rPr>
      <t xml:space="preserve"> Sastoji se od sljedećih slojeva: obostrana obloga od GKBi  ploča, d=2x12,5mm, potrebno je izvesti stijenke od dva sloja gipskartonskih ploča, jednostruka pocinčana metalna potkonstrukcija od UW i CW profila d=75mm, na međurazmaku 62,5cm, ispuna mekim pločama mineralne vune (30 kg/m3) d=75 mm. Završna obrada u klasi K2. Plohe zidova u završnoj obradi na spojevima moraju biti fugirane i izgletane sa umetanjem“bind” trake. Na svim spojevima sa postojećom konstrukcijom postavlja se akrilni kit. Stavka uključuje dobavu i montažu svih potrebnih materijala. </t>
    </r>
  </si>
  <si>
    <t>STAVKA 2- SHEMA UNUTARNJE STOLARIJE</t>
  </si>
  <si>
    <t>STAVKA 3-SHEMA UNUTARNJE STOLARIJE</t>
  </si>
  <si>
    <r>
      <rPr>
        <b/>
        <sz val="10"/>
        <rFont val="Calibri"/>
        <family val="2"/>
        <charset val="238"/>
        <scheme val="minor"/>
      </rPr>
      <t xml:space="preserve">Unutarnja puna jednokrilna, zaokretna, drvena vrata.                                                                     </t>
    </r>
    <r>
      <rPr>
        <sz val="10"/>
        <rFont val="Calibri"/>
        <family val="2"/>
        <charset val="238"/>
        <scheme val="minor"/>
      </rPr>
      <t xml:space="preserve">Suhomontažna u zidarskom otvoru veličine </t>
    </r>
    <r>
      <rPr>
        <b/>
        <sz val="10"/>
        <rFont val="Calibri"/>
        <family val="2"/>
        <charset val="238"/>
        <scheme val="minor"/>
      </rPr>
      <t>90x210 cm</t>
    </r>
    <r>
      <rPr>
        <sz val="10"/>
        <rFont val="Calibri"/>
        <family val="2"/>
        <charset val="238"/>
        <scheme val="minor"/>
      </rPr>
      <t xml:space="preserve"> u zidu debljine </t>
    </r>
    <r>
      <rPr>
        <b/>
        <sz val="10"/>
        <rFont val="Calibri"/>
        <family val="2"/>
        <charset val="238"/>
        <scheme val="minor"/>
      </rPr>
      <t>12.5</t>
    </r>
    <r>
      <rPr>
        <sz val="10"/>
        <rFont val="Calibri"/>
        <family val="2"/>
        <charset val="238"/>
        <scheme val="minor"/>
      </rPr>
      <t xml:space="preserve">. Svijetla veličina otvora je </t>
    </r>
    <r>
      <rPr>
        <b/>
        <sz val="10"/>
        <rFont val="Calibri"/>
        <family val="2"/>
        <charset val="238"/>
        <scheme val="minor"/>
      </rPr>
      <t>80x205cm.</t>
    </r>
    <r>
      <rPr>
        <sz val="10"/>
        <rFont val="Calibri"/>
        <family val="2"/>
        <charset val="238"/>
        <scheme val="minor"/>
      </rPr>
      <t xml:space="preserve"> Dovratnik u ravnini sa zidom izraditi od MDF-a. Krilo izvesti puno, sa cjevastom ispunom, obostrano obloženo MDF pločom, d=5 mm.  Vrata  podrezati radi propuštanja zraka za ventilaciju, a na vratima kabina izvesti s leptir bravom s pokazivačem zauzeto-slobodno.Uključivo sav potreban okov,skrivene pante, mehanizam za otvaranje, zaustavljanje i brave. Izrada po shemi, troškovniku i uputi projektanta. U stavku uključena izrada, dobava,montaža i pripasivanje.</t>
    </r>
  </si>
  <si>
    <r>
      <rPr>
        <b/>
        <sz val="10"/>
        <rFont val="Calibri"/>
        <family val="2"/>
        <scheme val="minor"/>
      </rPr>
      <t xml:space="preserve">Unutarnja puna jednokrilna, zaokretna, drvena vrata. </t>
    </r>
    <r>
      <rPr>
        <sz val="10"/>
        <rFont val="Calibri"/>
        <family val="2"/>
        <scheme val="minor"/>
      </rPr>
      <t xml:space="preserve">                                                                    Suhomontažna ugradnja u zidarskom otvoru veličine</t>
    </r>
    <r>
      <rPr>
        <b/>
        <sz val="10"/>
        <rFont val="Calibri"/>
        <family val="2"/>
        <scheme val="minor"/>
      </rPr>
      <t xml:space="preserve"> 100x220 cm</t>
    </r>
    <r>
      <rPr>
        <sz val="10"/>
        <rFont val="Calibri"/>
        <family val="2"/>
        <scheme val="minor"/>
      </rPr>
      <t xml:space="preserve"> u zidu debljine 12.5 cm. Svijetla veličina otvora je </t>
    </r>
    <r>
      <rPr>
        <b/>
        <sz val="10"/>
        <rFont val="Calibri"/>
        <family val="2"/>
        <scheme val="minor"/>
      </rPr>
      <t>90x205cm.</t>
    </r>
    <r>
      <rPr>
        <sz val="10"/>
        <rFont val="Calibri"/>
        <family val="2"/>
        <scheme val="minor"/>
      </rPr>
      <t xml:space="preserve"> Obuhvatni dovratnik izraditi od MDF-a. Krilo izvesti puno, sa cjevastom ispunom, obostrano obloženo MDF pločom, d=5 mm. Vrata  podrezati radi propuštanja zraka za ventilaciju i izvesti s leptir bravom s pokazivačem zauzeto-slobodno. Uključivo sav potreban okov, skrivene pante, mehanizam za otvaranje, zaustavljanje i brave. Izrada po shemi, troškovniku i uputi projektanta. U stavku uključena izrada, dobava, montaža i pripasivanje.</t>
    </r>
  </si>
  <si>
    <r>
      <rPr>
        <b/>
        <sz val="10"/>
        <rFont val="Calibri"/>
        <family val="2"/>
        <charset val="238"/>
        <scheme val="minor"/>
      </rPr>
      <t xml:space="preserve">Unutarnja puna jednokrilna, zaokretna, drvena vrata. Suhomontažna ugradnja u zidarskom otvoru veličine 80x210 cm u zidu debljine 12.5 cm. Svijetla veličina otvora je 70x205cm. </t>
    </r>
    <r>
      <rPr>
        <sz val="10"/>
        <rFont val="Calibri"/>
        <family val="2"/>
        <charset val="238"/>
        <scheme val="minor"/>
      </rPr>
      <t xml:space="preserve">Obuhvatni dovratnik  izraditi od MDF-a. Krilo izvesti puno, sa cjevastom ispunom, obostrano obloženo MDF pločom, d=5 mm. Vrata  podrezati radi propuštanja zraka za ventilaciju.  Stavka uključuje  sav potreban okov, skrivene pante, mehanizam za otvaranje i  brave. Izrada po shemi, troškovniku i uputi projektanta. U stavku uključena izrada, dobava,montaža i pripasivanje. </t>
    </r>
  </si>
  <si>
    <t xml:space="preserve"> STAVKA 4 -SHEMA UNUTARNJE STOLARIJE</t>
  </si>
  <si>
    <t>NAPOMENA: Nuditi keramiku prve klase, dimenzija 60x60, retificiranu. Dizajn i boju odabire investitor.</t>
  </si>
  <si>
    <t>Obračun po m1 postavljene lajsne</t>
  </si>
  <si>
    <r>
      <rPr>
        <b/>
        <sz val="10"/>
        <rFont val="Calibri"/>
        <family val="2"/>
        <charset val="238"/>
        <scheme val="minor"/>
      </rPr>
      <t>Oblaganje zidova keramičkim pločicama srednjeg formata.</t>
    </r>
    <r>
      <rPr>
        <sz val="10"/>
        <rFont val="Calibri"/>
        <family val="2"/>
        <charset val="238"/>
        <scheme val="minor"/>
      </rPr>
      <t xml:space="preserve"> Pločice se lijepe fleksibilnim građevinskim ljepilom na prethodno izvedene gipskartonske zidove i postojeće pregradne zidove do visine  120cm od gotovog poda. Način polaganja fuga na fugu s minimalnom širinom reške. Uglovi se obrađuju rezanjem pod kutom - gerung. Uključivo fugiranje masom za fugiranje u boji po izboru projektanta.  Sve se izvodi prema tehničkim uvjetima za izvođenje keramičarskih radova. U cijenu uključen sav potreban materijal, pribor, rad, fugiranje i čišćenje. </t>
    </r>
  </si>
  <si>
    <t>Obračun po m1  pločica rezanih na gerung</t>
  </si>
  <si>
    <r>
      <rPr>
        <b/>
        <sz val="10"/>
        <color theme="1"/>
        <rFont val="Calibri"/>
        <family val="2"/>
        <scheme val="minor"/>
      </rPr>
      <t>Dobava aluminijskog podnog profila na prijelazu različitih površina podova</t>
    </r>
    <r>
      <rPr>
        <sz val="10"/>
        <color theme="1"/>
        <rFont val="Calibri"/>
        <family val="2"/>
        <charset val="238"/>
        <scheme val="minor"/>
      </rPr>
      <t xml:space="preserve"> (postojeći pod-epoksi premaz i novi pod - pločice). Visinska razlika do 2cm.</t>
    </r>
  </si>
  <si>
    <r>
      <rPr>
        <b/>
        <sz val="10"/>
        <rFont val="Calibri"/>
        <family val="2"/>
        <charset val="238"/>
        <scheme val="minor"/>
      </rPr>
      <t>Oblaganje podova svih prostorija obuhvata  keramičkim pločicama srednjeg formata i izvedba sokla visine 6cm u hodniku- predprostoru ulaza u sanitarne prostore i spremišta.</t>
    </r>
    <r>
      <rPr>
        <sz val="10"/>
        <rFont val="Calibri"/>
        <family val="2"/>
        <charset val="238"/>
        <scheme val="minor"/>
      </rPr>
      <t xml:space="preserve"> Pločice se lijepe fleksibilnim građevinskim ljepilom na postojeće slojeve poda - cementnu glazuru. Način polaganja puga na fugu s minimalnom širinom reške.  Uključivo fugiranje masom za fugiranje u boji po izboru projektanta. Sve se izvodi prema tehničkim uvjetima za izvođenje keramičarskih radova. U cijenu uključen sav potreban materijal, pribor, rad, fugiranje i čišćenje. Pod se izvodi ravan ili u padu prema slivnicima.</t>
    </r>
  </si>
  <si>
    <r>
      <t xml:space="preserve">PRIJEDLOG PODNIH I ZIDNIH PLOČICA: </t>
    </r>
    <r>
      <rPr>
        <b/>
        <sz val="10"/>
        <color rgb="FFFF0000"/>
        <rFont val="Calibri"/>
        <family val="2"/>
      </rPr>
      <t>May Ceramics Eternal Dark, retificirana, mat 60x60cm</t>
    </r>
  </si>
  <si>
    <t>Napomena: Sanitarni uređaji i armature moraju biti I klase, a tip boju i oblik prema izboru glavnog projektanta i investitora. Priključke vodovoda i kanalizacije u zidu i podu izvoditi nakon odabira opreme. U cijeni kompletna dobava i montaža do pogonske gotovosti.</t>
  </si>
  <si>
    <r>
      <t xml:space="preserve">konzolni WC-a, tipke i daske
</t>
    </r>
    <r>
      <rPr>
        <sz val="10"/>
        <color rgb="FFFF0000"/>
        <rFont val="Calibri"/>
        <family val="2"/>
        <scheme val="minor"/>
      </rPr>
      <t>Tip kao: Laufen Pro 49 Rimless</t>
    </r>
  </si>
  <si>
    <t>umivonik</t>
  </si>
  <si>
    <t>Nabava, doprema i ugradba komplet wc-a prilagođenog za sanitarije osoba s invaliditetom sa ugradbenim montažnim vodokotlićem. U cijeni komplet vodokotlić ugrađen sa spojem na dovodnu mrežu i ispiranjem, kutni ventil, sjedeća daska s poklopcem, te sav ostali spojni i brtveni materijal. Konzolni WC montiran na instalacijski element za WC školjku s niskošumnim ugradbenim vodokotlićem (kao Geberit Duofix art. 111.311.00.5 ili jednakovrijedno.) Komplet.</t>
  </si>
  <si>
    <r>
      <t xml:space="preserve">konzolni WC-a, tipke i daske
</t>
    </r>
    <r>
      <rPr>
        <sz val="10"/>
        <color rgb="FFFF0000"/>
        <rFont val="Calibri"/>
        <family val="2"/>
        <scheme val="minor"/>
      </rPr>
      <t>Tip kao: Duravit D-Code - wc školjka viseća, medicinska (wash out model)</t>
    </r>
  </si>
  <si>
    <t>komplet</t>
  </si>
  <si>
    <r>
      <t>Nabava, izrada i ugradba umivaonika za sanitarije osoba s invaliditetom tipa</t>
    </r>
    <r>
      <rPr>
        <sz val="10"/>
        <color rgb="FFFF0000"/>
        <rFont val="Calibri"/>
        <family val="2"/>
        <scheme val="minor"/>
      </rPr>
      <t xml:space="preserve"> Geberit CER Selnova Comfort, Dimenzija 55x55cm</t>
    </r>
    <r>
      <rPr>
        <sz val="10"/>
        <rFont val="Calibri"/>
        <family val="2"/>
        <scheme val="minor"/>
      </rPr>
      <t xml:space="preserve">, sa rupom za miješalicu. U cijeni stojeća mješalica sa senzorom, baterija sa odvodom cijevi te sifonom, kutnim ventilima i spojnim cjevčicama, te sav ostali spojni i brtveni materijal, nosači za ugradnju. </t>
    </r>
    <r>
      <rPr>
        <sz val="10"/>
        <color rgb="FFFF0000"/>
        <rFont val="Calibri"/>
        <family val="2"/>
        <scheme val="minor"/>
      </rPr>
      <t>Sanitarna armatura tipa Grohe Euroeco Special - miješalica za umivaonik spec.</t>
    </r>
    <r>
      <rPr>
        <sz val="10"/>
        <rFont val="Calibri"/>
        <family val="2"/>
        <scheme val="minor"/>
      </rPr>
      <t xml:space="preserve">(Ch). Komplet. 
</t>
    </r>
  </si>
  <si>
    <t>Nabava, doprema i ugradba komplet držača i rukohvata u sanitarijama za invalide. Set se sastoji od:
jednog držač za ruke duljine 90 cm, postavljena na zid uz wc u rasponu visine od 80 do 90 cm iznad površine poda;
jednog preklopniog držača za ruke duljine 90 cm, postavljenog na zid uz wc u rasponu visine od 80 do 90 cm iznad površine poda;
nagnutog zaokretnog ogledala postavljenog donjim rubom na visinu od 100 cm;
vješalice za odjeću na visini od 120 cm</t>
  </si>
  <si>
    <t>Set za wc kabine  koji se sastoji od: metalnog koša za smeće volumena 3L tamne boje; zatvorenog dozatora za  wc papir u roli; wc četke sa zidnim nosačem; vješalice za robu, montiranu na vrata.</t>
  </si>
  <si>
    <t>set</t>
  </si>
  <si>
    <t>Nabava doprema i montaža seta za pretprostor sanitarnih prostora za muškarce I žene. Po jedan set se montira u svaki predprostor, a sastoji se od: 2x zidnog dispenzera za tekući sapun; 2x zidnog dispenzera za papirnate ručnike,  2x metalni koš za otpad.</t>
  </si>
  <si>
    <t>Nabava doprema i ugradba ogledala ukupne dimenzije 270x100cm ljepljenog na mfd ploču, montiranog na zid vijcima na rub keramičkih pločica.</t>
  </si>
  <si>
    <r>
      <t>Obrada  stropova  prostora</t>
    </r>
    <r>
      <rPr>
        <sz val="10"/>
        <rFont val="Calibri"/>
        <family val="2"/>
        <charset val="238"/>
        <scheme val="minor"/>
      </rPr>
      <t xml:space="preserve"> perivim disperzivnim bojama za unutarnja ličenja - trostruki premaz disperzivnom bijelom bojom . U cijenu uključen kompletan rad, materijal i radna skela.  Rad obuhvaća čišćenje površine, gletanje dva puta disperzivnim kitom, brušenje gletanih površina, otprašivanje, impregnaciju površine (impregnacija za disprezivne boje) i trostruko bojanje disperzivnim  bojama.</t>
    </r>
  </si>
  <si>
    <t xml:space="preserve">4. </t>
  </si>
  <si>
    <t xml:space="preserve">Dobava i postava aluminijskog završnog profila koji se postavlja na gornjem rubu završetka pločica. </t>
  </si>
  <si>
    <t>Obračun po m2 ojačanja</t>
  </si>
  <si>
    <r>
      <rPr>
        <b/>
        <sz val="11"/>
        <color theme="1"/>
        <rFont val="Calibri"/>
        <family val="2"/>
        <scheme val="minor"/>
      </rPr>
      <t>Dobava I izvedba ojačanja u gk zidu radi montaže sanitarnih elemenata umivaonika I ogledala.</t>
    </r>
    <r>
      <rPr>
        <sz val="11"/>
        <color theme="1"/>
        <rFont val="Calibri"/>
        <family val="2"/>
        <charset val="238"/>
        <scheme val="minor"/>
      </rPr>
      <t xml:space="preserve"> Koristi se mdf ploča debljine 18mm koja se pričvrščuje između metalnih profila potkonstrukcije zida. Mdf ploče visine 50cm, stavljaju se na visini 90cm od poda  kod umivaonika  I 200 cm kod ogledala.</t>
    </r>
  </si>
  <si>
    <r>
      <t xml:space="preserve">Grubo i fino žbukanje zidova </t>
    </r>
    <r>
      <rPr>
        <sz val="10"/>
        <rFont val="Calibri"/>
        <family val="2"/>
        <charset val="238"/>
        <scheme val="minor"/>
      </rPr>
      <t>na podlozi od betona, grubim osnovnim slojem od produženog morta i s fino zaglađenom produženom žbukom kao popravak nakon razvoda instalacija. Ukupna debljina sloja je 1cm .</t>
    </r>
  </si>
  <si>
    <t xml:space="preserve">Procjena 15% ukupne površine vanjskog zida </t>
  </si>
  <si>
    <r>
      <t>Dobava i izrada  samorazlijevajuće univerzalne mase za niveliranje podova za razlike u visini do 2cm.</t>
    </r>
    <r>
      <rPr>
        <sz val="10"/>
        <rFont val="Calibri"/>
        <family val="2"/>
        <scheme val="minor"/>
      </rPr>
      <t xml:space="preserve"> Višeslojno se niveliraju se svi prostori osim prostora sanitarija sa predprostorom, na način da sa zavšnom podnom oblogom budu u razini završne podne obloge centralnog hodnika. Sve prema uputama proizvđača i pravilima struke. Stavka obuhvaća pripremu podloge pregledom,  čišćenjem, otklanjanjem eventualnih labavih dijelova, pripremom površine primerom  i završno niveliranje, sav  rad i materijal.</t>
    </r>
  </si>
  <si>
    <r>
      <rPr>
        <b/>
        <sz val="10"/>
        <rFont val="Calibri"/>
        <family val="2"/>
        <charset val="238"/>
        <scheme val="minor"/>
      </rPr>
      <t>Izvedba HI podova u sanitarnim prostorima i spremštu.</t>
    </r>
    <r>
      <rPr>
        <sz val="10"/>
        <rFont val="Calibri"/>
        <family val="2"/>
        <charset val="238"/>
        <scheme val="minor"/>
      </rPr>
      <t xml:space="preserve"> Izvodi se premaz hladnim dvokomponentnim polimercementnim premazom  (kao Sika Sikalastik - 152)  na očišćenu i suhu  podlogu u dva sloja.  U područjma spojeva poda i zida brtviti sa trakom (kao Sika Seal Tape S). Traka za brtvljenje polaže se u prvi sloj hidroizolacijske mase i po cijeloj površini prevlači drugim slojem hidroizolacije.  U stavku je uključena nabava i doprema svog materijala.</t>
    </r>
  </si>
  <si>
    <r>
      <t xml:space="preserve">Uklanjanje postojećeg sloja završne obrade </t>
    </r>
    <r>
      <rPr>
        <sz val="10"/>
        <rFont val="Calibri"/>
        <family val="2"/>
        <scheme val="minor"/>
      </rPr>
      <t xml:space="preserve">poda odgovarajućim sredstvom za natapanje, razgradnju i  uklanjanje epoksidnog premaza. Stavka uključuje sav, rad, materijal i zbrinjavanje ostataka materijala. </t>
    </r>
  </si>
  <si>
    <t>Obračun po m2 površine poda</t>
  </si>
  <si>
    <t>Sastoji se poktonstrkucije od drvenih platica te osb ploča ispune. Pričvršćenih na temelje samce dimenzija 80x80x60 sve uključeno u cijenu stavke.</t>
  </si>
  <si>
    <t>Izvedba, dobava materijala, krojenje i ugradnja pregradne stijene s vratima od osb ploča na poziciji ulaza u zonu obuhvata, te zaštita folijom kako bi se spriječilo širenje prašine zbog izvedbe radova. Ukupna dimenzija stijene 410x220cm.</t>
  </si>
  <si>
    <t>C</t>
  </si>
  <si>
    <t>Izrada, dobava i ugradnja drvene konstrukcije s prednjom maskom na koju se postavljaju  umivaonici. Konstrukcija dimenzija 270x50x50cm koja se pričvrščuje na zid. U sklopu konstrukcije predvidjeti vrata i prostor u koji se smještaju kante za otpad.  Završna obrada od mdf  ploča lakirane u boju po izboru projektanta i investitora.</t>
  </si>
  <si>
    <t>A II</t>
  </si>
  <si>
    <t>B I</t>
  </si>
  <si>
    <t>B III</t>
  </si>
  <si>
    <t>Zagreb, siječanj 2025.</t>
  </si>
  <si>
    <t>ZGRADA:        Uređenje sanitarnog čvora</t>
  </si>
  <si>
    <t>Lokacija:          Av.Dubrovnik 15, Zagrebački Velesajam, Paviljon 12, 1.kat</t>
  </si>
  <si>
    <t xml:space="preserve">                  </t>
  </si>
  <si>
    <t>INVESTITOR:   ZAGREBAČKI INOVACIJSKI CENTAR d.o.o., Av. Dubrovnik 15</t>
  </si>
  <si>
    <t>ZAGREBAČKI INOVACIJSKI CENTAR d.o.o</t>
  </si>
  <si>
    <t>UREĐENJE SANITARNOG ČVORA</t>
  </si>
  <si>
    <r>
      <t xml:space="preserve">Nabava, izrada i ugradba zidnog pulta s tri umivaonika od kerroka. Ukupna dimenzija 270x50x1,08cm s prednjom maskom visine 18cm. Sastoji se od 3 ovalna umivaonika dimenzija 46x36cm. U pultu predvidjeti bušenje otvora za postavljanje mješalica te otvora za rupu za bacanje papirnatih ručnika. U cijeni stojeća mješalica sa senzorom, baterija sa odvodom cijevi te sifonom, kutnim ventilima i spojnim cjevčicama, te sav ostali spojni i brtveni materijal, nosači za ugradnju. Sanitarna armatura tipa </t>
    </r>
    <r>
      <rPr>
        <sz val="10"/>
        <color rgb="FFFF0000"/>
        <rFont val="Calibri"/>
        <family val="2"/>
        <scheme val="minor"/>
      </rPr>
      <t xml:space="preserve">Grohe Eurosmart Cosmopolitan E. Komplet. </t>
    </r>
    <r>
      <rPr>
        <sz val="10"/>
        <color theme="1"/>
        <rFont val="Calibri"/>
        <family val="2"/>
        <scheme val="minor"/>
      </rPr>
      <t xml:space="preserve">
</t>
    </r>
  </si>
  <si>
    <t>Nabava doprema i montaža seta za prostor sanitarija za invalide. Set se  sastoji se od: zidnog dispenzera za tekući sapun; zidnog dispenzera za papirnate ručnike,  metalnog koš za otpad.</t>
  </si>
  <si>
    <t>12.</t>
  </si>
  <si>
    <r>
      <t xml:space="preserve">Dobava i ugradnja PVC pregrade za pisoar, dimenzija 38x60cm, debljine 10cm koja se vijcima pričvršćuje na zid. </t>
    </r>
    <r>
      <rPr>
        <sz val="11"/>
        <color rgb="FFFF0000"/>
        <rFont val="Calibri"/>
        <family val="2"/>
        <scheme val="minor"/>
      </rPr>
      <t>Tip kao Geberit pregrada</t>
    </r>
    <r>
      <rPr>
        <sz val="11"/>
        <color theme="1"/>
        <rFont val="Calibri"/>
        <family val="2"/>
        <charset val="238"/>
        <scheme val="minor"/>
      </rPr>
      <t>. Stavka uključuje sav rad, sitni i spojni materijal, do potpune gotovosti.</t>
    </r>
  </si>
  <si>
    <r>
      <t xml:space="preserve">Dobava i montaža pisoara iz keramike s leđnim priključkom vode, tip kao </t>
    </r>
    <r>
      <rPr>
        <sz val="10"/>
        <color rgb="FFFF0000"/>
        <rFont val="Calibri"/>
        <family val="2"/>
        <scheme val="minor"/>
      </rPr>
      <t>Pisoar Laufen Caprino rimless</t>
    </r>
    <r>
      <rPr>
        <sz val="10"/>
        <color theme="1"/>
        <rFont val="Calibri"/>
        <family val="2"/>
        <charset val="238"/>
        <scheme val="minor"/>
      </rPr>
      <t xml:space="preserve">. Pričvrstiti ga na zid pomoću vijaka. Stavka uključuje dobavu podžbuknih nosača tipa </t>
    </r>
    <r>
      <rPr>
        <sz val="10"/>
        <color rgb="FFFF0000"/>
        <rFont val="Calibri"/>
        <family val="2"/>
        <scheme val="minor"/>
      </rPr>
      <t xml:space="preserve">Geberit - Duofix element za pisoar tip Joly/Visit, dobavu i montažu ispirača, sve fitinge i spojeve </t>
    </r>
    <r>
      <rPr>
        <sz val="10"/>
        <color theme="1"/>
        <rFont val="Calibri"/>
        <family val="2"/>
        <charset val="238"/>
        <scheme val="minor"/>
      </rPr>
      <t>komplet funkcionalna izvedba sa sifonom
i kutnim ventilom, potisna slavina.</t>
    </r>
  </si>
  <si>
    <r>
      <rPr>
        <b/>
        <sz val="10"/>
        <rFont val="Calibri"/>
        <family val="2"/>
        <charset val="238"/>
        <scheme val="minor"/>
      </rPr>
      <t>Izvedba parapetnog zida u kojem se vode instalacije odvoda, te postavljaju ugradbeni vodokotlići. Parapetni zid se izvodi</t>
    </r>
    <r>
      <rPr>
        <sz val="10"/>
        <rFont val="Calibri"/>
        <family val="2"/>
        <charset val="238"/>
        <scheme val="minor"/>
      </rPr>
      <t xml:space="preserve"> od GKBI vlagootpornih ploča dubine od 20cm, visine 120cm, cijelom širinom uz vanjski zid obuhvata (14,41m). Sastoji se od dvostruke vlagootporne GKBI ploče d=12,5mm na pocinčanoj metalnoj potkonstrukciji d=50mm, na koju je ugrađena potkonstrukcija za vodokotliće, ispuna mekim pločama mineralne vune (30 kg/m3) d=50 mm. Na visinu od 120cm se postavlja dodatna GK vlagootporna ploča kojom se vodokotlić oblaže i sa gornje strane. Završna obrada u klasi K2. Plohe zidova u završnoj obradi na spojevima moraju biti fugirane i izgletane sa umetanjem“bind” trake. Na svim spojevima sa postojećom konstrukcijom postavlja se akrilni kit. Stavka uključuje dobavu i montažu svih potrebnih materijala.</t>
    </r>
  </si>
  <si>
    <r>
      <rPr>
        <b/>
        <sz val="10"/>
        <rFont val="Calibri"/>
        <family val="2"/>
        <charset val="238"/>
        <scheme val="minor"/>
      </rPr>
      <t>Izvedba parapetnog zida u kojem se vode instalacije odvoda, te postavljaju potkonstrukcija z apisoare. Parapetni zid se izvodi</t>
    </r>
    <r>
      <rPr>
        <sz val="10"/>
        <rFont val="Calibri"/>
        <family val="2"/>
        <charset val="238"/>
        <scheme val="minor"/>
      </rPr>
      <t xml:space="preserve"> od GKBI vlagootpornih ploča dubine od 15cm, visine 120cm, cijelom širinom uz vanjski zid obuhvata (5,81m). Sastoji se od dvostruke vlagootporne GKBI ploče d=12,5mm na pocinčanoj metalnoj potkonstrukciji d=50mm, na koju je ugrađena potkonstrukcija za vodokotliće, ispuna mekim pločama mineralne vune (30 kg/m3) d=50 mm. Na visinu od 120cm se postavlja dodatna GK vlagootporna ploča kojom se vodokotlić oblaže i sa gornje strane. Završna obrada u klasi K2. Plohe zidova u završnoj obradi na spojevima moraju biti fugirane i izgletane sa umetanjem“bind” trake. Na svim spojevima sa postojećom konstrukcijom postavlja se akrilni kit. Stavka uključuje dobavu i montažu svih potrebnih materijala.</t>
    </r>
  </si>
  <si>
    <t>13.</t>
  </si>
  <si>
    <t xml:space="preserve">Dobava i spajanje stropnih  rasvjetnih tijela s prilagodbom postojeće instalacije u tri zasebna ruga paljenja, prema nacrtu Plana pozicija utičnica I prekidača. </t>
  </si>
  <si>
    <t>Obračun po rasvjetnom izvodu I tijelu</t>
  </si>
  <si>
    <t>NADGRADNA LAMPA 1xLED 20,5W, PROM 285, 4000K, IP44</t>
  </si>
  <si>
    <t xml:space="preserve">NADGRADNA LAMPA 1xLED 30W 230V 4000K IP44 </t>
  </si>
  <si>
    <t>NAZIDNA LAMPA- Smile SLG 1200 LED 18W 830  IP44</t>
  </si>
  <si>
    <t>NAZIDNA LAMPA Smile SLG 600 LED 9W 830  IP44</t>
  </si>
  <si>
    <t>NADGRADNA PANIK LED/2W/230V IP65 6000K</t>
  </si>
  <si>
    <t>Svjet. prot. nazidna - Ontec E E1B 301 8LED M-NM 1W 3h AT + piktogram DOLJE IP20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</si>
</sst>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kn&quot;_-;\-* #,##0.00\ &quot;kn&quot;_-;_-* &quot;-&quot;??\ &quot;kn&quot;_-;_-@_-"/>
    <numFmt numFmtId="164" formatCode="_-* #,##0.00_-;\-* #,##0.00_-;_-* &quot;-&quot;??_-;_-@_-"/>
    <numFmt numFmtId="165" formatCode="#,##0.00\ &quot;kn&quot;"/>
    <numFmt numFmtId="166" formatCode="_-* #,##0.00\ [$kn-41A]_-;\-* #,##0.00\ [$kn-41A]_-;_-* &quot;-&quot;??\ [$kn-41A]_-;_-@_-"/>
    <numFmt numFmtId="167" formatCode="_-* #,##0.00\ [$€-1]_-;\-* #,##0.00\ [$€-1]_-;_-* &quot;-&quot;??\ [$€-1]_-;_-@_-"/>
    <numFmt numFmtId="168" formatCode="_-* #,##0.00\ [$€-41A]_-;\-* #,##0.00\ [$€-41A]_-;_-* &quot;-&quot;??\ [$€-41A]_-;_-@_-"/>
  </numFmts>
  <fonts count="5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b/>
      <sz val="11"/>
      <color theme="1"/>
      <name val="Calibri"/>
      <family val="2"/>
      <charset val="238"/>
      <scheme val="minor"/>
    </font>
    <font>
      <b/>
      <sz val="8"/>
      <name val="Calibri"/>
      <family val="2"/>
      <charset val="238"/>
      <scheme val="minor"/>
    </font>
    <font>
      <b/>
      <sz val="8"/>
      <color theme="1"/>
      <name val="Calibri"/>
      <family val="2"/>
      <charset val="238"/>
      <scheme val="minor"/>
    </font>
    <font>
      <sz val="8"/>
      <color theme="1"/>
      <name val="Calibri"/>
      <family val="2"/>
      <charset val="238"/>
      <scheme val="minor"/>
    </font>
    <font>
      <sz val="8"/>
      <name val="Calibri"/>
      <family val="2"/>
      <charset val="238"/>
      <scheme val="minor"/>
    </font>
    <font>
      <b/>
      <sz val="10"/>
      <name val="Calibri"/>
      <family val="2"/>
      <charset val="238"/>
      <scheme val="minor"/>
    </font>
    <font>
      <b/>
      <sz val="12"/>
      <color theme="1"/>
      <name val="Calibri"/>
      <family val="2"/>
      <charset val="238"/>
      <scheme val="minor"/>
    </font>
    <font>
      <b/>
      <sz val="9"/>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charset val="238"/>
      <scheme val="minor"/>
    </font>
    <font>
      <sz val="10"/>
      <color theme="1"/>
      <name val="Calibri"/>
      <family val="2"/>
      <charset val="238"/>
      <scheme val="minor"/>
    </font>
    <font>
      <b/>
      <sz val="10"/>
      <color theme="1"/>
      <name val="Calibri"/>
      <family val="2"/>
      <charset val="238"/>
      <scheme val="minor"/>
    </font>
    <font>
      <sz val="10"/>
      <name val="Calibri"/>
      <family val="2"/>
      <charset val="238"/>
    </font>
    <font>
      <b/>
      <sz val="11"/>
      <name val="Calibri"/>
      <family val="2"/>
      <charset val="238"/>
      <scheme val="minor"/>
    </font>
    <font>
      <sz val="11"/>
      <name val="Calibri"/>
      <family val="2"/>
      <charset val="238"/>
      <scheme val="minor"/>
    </font>
    <font>
      <sz val="10"/>
      <name val="Arial"/>
      <family val="2"/>
      <charset val="238"/>
    </font>
    <font>
      <sz val="7"/>
      <color theme="1"/>
      <name val="Calibri"/>
      <family val="2"/>
      <charset val="238"/>
      <scheme val="minor"/>
    </font>
    <font>
      <sz val="7.8"/>
      <color theme="1"/>
      <name val="Calibri"/>
      <family val="2"/>
      <charset val="238"/>
      <scheme val="minor"/>
    </font>
    <font>
      <b/>
      <sz val="18"/>
      <color theme="1"/>
      <name val="Calibri"/>
      <family val="2"/>
      <charset val="238"/>
      <scheme val="minor"/>
    </font>
    <font>
      <sz val="11"/>
      <color rgb="FFFF0000"/>
      <name val="Calibri"/>
      <family val="2"/>
      <charset val="238"/>
      <scheme val="minor"/>
    </font>
    <font>
      <sz val="10"/>
      <color rgb="FFFF0000"/>
      <name val="Calibri"/>
      <family val="2"/>
      <charset val="238"/>
      <scheme val="minor"/>
    </font>
    <font>
      <b/>
      <sz val="10"/>
      <color rgb="FFFF0000"/>
      <name val="Calibri"/>
      <family val="2"/>
      <charset val="238"/>
      <scheme val="minor"/>
    </font>
    <font>
      <b/>
      <sz val="11"/>
      <color rgb="FFFF0000"/>
      <name val="Calibri"/>
      <family val="2"/>
      <charset val="238"/>
      <scheme val="minor"/>
    </font>
    <font>
      <sz val="9"/>
      <name val="Calibri"/>
      <family val="2"/>
      <charset val="238"/>
      <scheme val="minor"/>
    </font>
    <font>
      <b/>
      <sz val="10"/>
      <color theme="1"/>
      <name val="Calibri"/>
      <family val="2"/>
      <charset val="238"/>
    </font>
    <font>
      <sz val="9"/>
      <color theme="1"/>
      <name val="Calibri"/>
      <family val="2"/>
      <charset val="238"/>
    </font>
    <font>
      <b/>
      <sz val="9"/>
      <color theme="1"/>
      <name val="Calibri"/>
      <family val="2"/>
      <charset val="238"/>
    </font>
    <font>
      <sz val="9"/>
      <name val="Calibri"/>
      <family val="2"/>
      <charset val="238"/>
    </font>
    <font>
      <b/>
      <sz val="9"/>
      <name val="Calibri"/>
      <family val="2"/>
      <charset val="238"/>
    </font>
    <font>
      <sz val="9"/>
      <color rgb="FF000000"/>
      <name val="Calibri"/>
      <family val="2"/>
      <charset val="238"/>
    </font>
    <font>
      <b/>
      <sz val="22"/>
      <color theme="1"/>
      <name val="Swis721 Blk BT"/>
      <family val="2"/>
    </font>
    <font>
      <b/>
      <sz val="16"/>
      <color theme="1"/>
      <name val="Swis721 Blk BT"/>
      <family val="2"/>
    </font>
    <font>
      <sz val="14"/>
      <color theme="1"/>
      <name val="Swis721 Blk BT"/>
      <family val="2"/>
    </font>
    <font>
      <sz val="10"/>
      <color theme="1"/>
      <name val="Calibri"/>
      <family val="2"/>
      <scheme val="minor"/>
    </font>
    <font>
      <b/>
      <sz val="10"/>
      <color theme="1"/>
      <name val="Calibri"/>
      <family val="2"/>
      <scheme val="minor"/>
    </font>
    <font>
      <sz val="10"/>
      <name val="Arial"/>
      <family val="2"/>
    </font>
    <font>
      <sz val="10"/>
      <name val="Calibri"/>
      <family val="2"/>
    </font>
    <font>
      <sz val="10"/>
      <name val="Helv"/>
    </font>
    <font>
      <b/>
      <sz val="10"/>
      <name val="Calibri"/>
      <family val="2"/>
    </font>
    <font>
      <b/>
      <sz val="10"/>
      <name val="Calibri"/>
      <family val="2"/>
      <scheme val="minor"/>
    </font>
    <font>
      <sz val="10"/>
      <name val="Calibri"/>
      <family val="2"/>
      <scheme val="minor"/>
    </font>
    <font>
      <sz val="10"/>
      <color rgb="FFFF0000"/>
      <name val="Calibri"/>
      <family val="2"/>
      <charset val="238"/>
    </font>
    <font>
      <b/>
      <sz val="10"/>
      <color rgb="FFCF2F96"/>
      <name val="Calibri"/>
      <family val="2"/>
      <charset val="238"/>
      <scheme val="minor"/>
    </font>
    <font>
      <sz val="10"/>
      <color rgb="FFCF2F96"/>
      <name val="Calibri"/>
      <family val="2"/>
      <charset val="238"/>
      <scheme val="minor"/>
    </font>
    <font>
      <sz val="11"/>
      <color rgb="FFCF2F96"/>
      <name val="Calibri"/>
      <family val="2"/>
      <charset val="238"/>
      <scheme val="minor"/>
    </font>
    <font>
      <b/>
      <sz val="11"/>
      <name val="Arial Narrow"/>
      <family val="2"/>
    </font>
    <font>
      <b/>
      <sz val="11"/>
      <name val="Calibri"/>
      <family val="2"/>
      <scheme val="minor"/>
    </font>
    <font>
      <sz val="10"/>
      <color rgb="FFC00000"/>
      <name val="Calibri"/>
      <family val="2"/>
      <charset val="238"/>
      <scheme val="minor"/>
    </font>
    <font>
      <sz val="12"/>
      <name val="Tms Rmn"/>
    </font>
    <font>
      <b/>
      <sz val="10"/>
      <color rgb="FFFF0000"/>
      <name val="Calibri"/>
      <family val="2"/>
    </font>
    <font>
      <sz val="10"/>
      <color rgb="FFFF0000"/>
      <name val="Calibri"/>
      <family val="2"/>
      <scheme val="minor"/>
    </font>
    <font>
      <b/>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2" fillId="0" borderId="0" applyFont="0" applyFill="0" applyBorder="0" applyAlignment="0" applyProtection="0"/>
    <xf numFmtId="0" fontId="19" fillId="0" borderId="0"/>
    <xf numFmtId="0" fontId="39" fillId="0" borderId="0"/>
    <xf numFmtId="0" fontId="41" fillId="0" borderId="0"/>
    <xf numFmtId="0" fontId="19" fillId="0" borderId="0"/>
    <xf numFmtId="164" fontId="2" fillId="0" borderId="0" applyFont="0" applyFill="0" applyBorder="0" applyAlignment="0" applyProtection="0"/>
    <xf numFmtId="0" fontId="19" fillId="0" borderId="0" applyProtection="0"/>
    <xf numFmtId="165" fontId="52" fillId="0" borderId="0"/>
  </cellStyleXfs>
  <cellXfs count="402">
    <xf numFmtId="0" fontId="0" fillId="0" borderId="0" xfId="0"/>
    <xf numFmtId="0" fontId="6" fillId="0" borderId="0" xfId="0" applyFont="1"/>
    <xf numFmtId="165" fontId="6" fillId="2" borderId="11" xfId="0" applyNumberFormat="1" applyFont="1" applyFill="1" applyBorder="1" applyAlignment="1">
      <alignment vertical="center"/>
    </xf>
    <xf numFmtId="0" fontId="7" fillId="0" borderId="0" xfId="0" applyFont="1" applyAlignment="1">
      <alignment vertical="top"/>
    </xf>
    <xf numFmtId="0" fontId="6" fillId="0" borderId="0" xfId="0" applyFont="1" applyAlignment="1">
      <alignment vertical="top"/>
    </xf>
    <xf numFmtId="2" fontId="6" fillId="0" borderId="0" xfId="0" applyNumberFormat="1" applyFont="1" applyAlignment="1">
      <alignment horizontal="right"/>
    </xf>
    <xf numFmtId="2" fontId="5" fillId="0" borderId="0" xfId="0" applyNumberFormat="1" applyFont="1"/>
    <xf numFmtId="165" fontId="6" fillId="0" borderId="0" xfId="0" applyNumberFormat="1" applyFont="1"/>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2" fontId="4" fillId="3" borderId="13" xfId="0" applyNumberFormat="1" applyFont="1" applyFill="1" applyBorder="1" applyAlignment="1">
      <alignment horizontal="center" vertical="center" wrapText="1"/>
    </xf>
    <xf numFmtId="4" fontId="4" fillId="3" borderId="13" xfId="1" applyNumberFormat="1" applyFont="1" applyFill="1" applyBorder="1" applyAlignment="1">
      <alignment horizontal="center" vertical="center" wrapText="1"/>
    </xf>
    <xf numFmtId="165" fontId="4" fillId="3" borderId="14" xfId="1" applyNumberFormat="1" applyFont="1" applyFill="1" applyBorder="1" applyAlignment="1">
      <alignment horizontal="center" vertical="center" wrapText="1"/>
    </xf>
    <xf numFmtId="0" fontId="6" fillId="0" borderId="0" xfId="0" applyFont="1" applyAlignment="1">
      <alignment horizontal="center"/>
    </xf>
    <xf numFmtId="0" fontId="8" fillId="0" borderId="0" xfId="0" applyFont="1" applyAlignment="1">
      <alignment horizontal="center" vertical="top" wrapText="1"/>
    </xf>
    <xf numFmtId="0" fontId="4" fillId="0" borderId="0" xfId="0" applyFont="1" applyAlignment="1">
      <alignment horizontal="center" vertical="top" wrapText="1"/>
    </xf>
    <xf numFmtId="2" fontId="4" fillId="0" borderId="0" xfId="0" applyNumberFormat="1" applyFont="1" applyAlignment="1">
      <alignment horizontal="right" vertical="center" wrapText="1"/>
    </xf>
    <xf numFmtId="2" fontId="4" fillId="0" borderId="0" xfId="0" applyNumberFormat="1" applyFont="1" applyAlignment="1">
      <alignment horizontal="center" vertical="center" wrapText="1"/>
    </xf>
    <xf numFmtId="4" fontId="4" fillId="0" borderId="0" xfId="1" applyNumberFormat="1" applyFont="1" applyFill="1" applyBorder="1" applyAlignment="1">
      <alignment horizontal="center" vertical="center" wrapText="1"/>
    </xf>
    <xf numFmtId="165" fontId="4" fillId="0" borderId="0" xfId="1" applyNumberFormat="1" applyFont="1" applyFill="1" applyBorder="1" applyAlignment="1">
      <alignment horizontal="center" vertical="center" wrapText="1"/>
    </xf>
    <xf numFmtId="0" fontId="9" fillId="0" borderId="0" xfId="0" applyFont="1" applyAlignment="1">
      <alignment vertical="top"/>
    </xf>
    <xf numFmtId="2" fontId="0" fillId="0" borderId="0" xfId="0" applyNumberFormat="1" applyAlignment="1">
      <alignment horizontal="right"/>
    </xf>
    <xf numFmtId="2" fontId="3" fillId="0" borderId="0" xfId="0" applyNumberFormat="1" applyFont="1"/>
    <xf numFmtId="165" fontId="0" fillId="0" borderId="0" xfId="0" applyNumberFormat="1"/>
    <xf numFmtId="0" fontId="3" fillId="4" borderId="0" xfId="0" applyFont="1" applyFill="1" applyAlignment="1">
      <alignment vertical="top"/>
    </xf>
    <xf numFmtId="2" fontId="3" fillId="4" borderId="0" xfId="0" applyNumberFormat="1" applyFont="1" applyFill="1" applyAlignment="1">
      <alignment horizontal="right"/>
    </xf>
    <xf numFmtId="2" fontId="3" fillId="4" borderId="0" xfId="0" applyNumberFormat="1" applyFont="1" applyFill="1"/>
    <xf numFmtId="0" fontId="3" fillId="4" borderId="0" xfId="0" applyFont="1" applyFill="1"/>
    <xf numFmtId="165" fontId="3" fillId="4" borderId="0" xfId="0" applyNumberFormat="1" applyFont="1" applyFill="1"/>
    <xf numFmtId="0" fontId="3" fillId="0" borderId="0" xfId="0" applyFont="1" applyAlignment="1">
      <alignment vertical="top"/>
    </xf>
    <xf numFmtId="2" fontId="3" fillId="0" borderId="0" xfId="0" applyNumberFormat="1" applyFont="1" applyAlignment="1">
      <alignment horizontal="right"/>
    </xf>
    <xf numFmtId="0" fontId="3" fillId="0" borderId="0" xfId="0" applyFont="1"/>
    <xf numFmtId="165" fontId="3" fillId="0" borderId="0" xfId="0" applyNumberFormat="1" applyFont="1"/>
    <xf numFmtId="165" fontId="11" fillId="0" borderId="0" xfId="0" applyNumberFormat="1" applyFont="1"/>
    <xf numFmtId="0" fontId="13" fillId="0" borderId="0" xfId="0" applyFont="1" applyAlignment="1">
      <alignment vertical="top"/>
    </xf>
    <xf numFmtId="2" fontId="14" fillId="0" borderId="0" xfId="0" applyNumberFormat="1" applyFont="1" applyAlignment="1">
      <alignment horizontal="right"/>
    </xf>
    <xf numFmtId="2" fontId="15" fillId="0" borderId="0" xfId="0" applyNumberFormat="1" applyFont="1"/>
    <xf numFmtId="0" fontId="14" fillId="0" borderId="0" xfId="0" applyFont="1"/>
    <xf numFmtId="0" fontId="14" fillId="0" borderId="0" xfId="0" applyFont="1" applyAlignment="1">
      <alignment vertical="top" wrapText="1"/>
    </xf>
    <xf numFmtId="0" fontId="14" fillId="0" borderId="0" xfId="0" applyFont="1" applyAlignment="1">
      <alignment vertical="top"/>
    </xf>
    <xf numFmtId="165" fontId="14" fillId="0" borderId="0" xfId="0" applyNumberFormat="1" applyFont="1"/>
    <xf numFmtId="0" fontId="14" fillId="0" borderId="15" xfId="0" applyFont="1" applyBorder="1" applyAlignment="1">
      <alignment vertical="top"/>
    </xf>
    <xf numFmtId="0" fontId="13" fillId="0" borderId="0" xfId="0" applyFont="1"/>
    <xf numFmtId="165" fontId="14" fillId="0" borderId="15" xfId="0" applyNumberFormat="1" applyFont="1" applyBorder="1"/>
    <xf numFmtId="0" fontId="13" fillId="0" borderId="15" xfId="0" applyFont="1" applyBorder="1"/>
    <xf numFmtId="0" fontId="0" fillId="0" borderId="0" xfId="0" applyAlignment="1">
      <alignment vertical="top"/>
    </xf>
    <xf numFmtId="0" fontId="3" fillId="0" borderId="16" xfId="0" applyFont="1" applyBorder="1" applyAlignment="1">
      <alignment vertical="top"/>
    </xf>
    <xf numFmtId="2" fontId="3" fillId="0" borderId="16" xfId="0" applyNumberFormat="1" applyFont="1" applyBorder="1" applyAlignment="1">
      <alignment horizontal="right"/>
    </xf>
    <xf numFmtId="2" fontId="3" fillId="0" borderId="16" xfId="0" applyNumberFormat="1" applyFont="1" applyBorder="1"/>
    <xf numFmtId="0" fontId="3" fillId="0" borderId="16" xfId="0" applyFont="1" applyBorder="1"/>
    <xf numFmtId="0" fontId="15" fillId="0" borderId="0" xfId="0" applyFont="1"/>
    <xf numFmtId="165" fontId="18" fillId="0" borderId="0" xfId="0" applyNumberFormat="1" applyFont="1"/>
    <xf numFmtId="2" fontId="8" fillId="0" borderId="15" xfId="0" applyNumberFormat="1" applyFont="1" applyBorder="1"/>
    <xf numFmtId="2" fontId="8" fillId="0" borderId="0" xfId="0" applyNumberFormat="1" applyFont="1"/>
    <xf numFmtId="165" fontId="13" fillId="0" borderId="0" xfId="0" applyNumberFormat="1" applyFont="1"/>
    <xf numFmtId="0" fontId="18" fillId="0" borderId="0" xfId="0" applyFont="1"/>
    <xf numFmtId="0" fontId="3" fillId="4" borderId="16" xfId="0" applyFont="1" applyFill="1" applyBorder="1" applyAlignment="1">
      <alignment vertical="center"/>
    </xf>
    <xf numFmtId="0" fontId="15" fillId="4" borderId="16" xfId="0" applyFont="1" applyFill="1" applyBorder="1" applyAlignment="1">
      <alignment vertical="center"/>
    </xf>
    <xf numFmtId="0" fontId="9" fillId="4" borderId="16" xfId="0" applyFont="1" applyFill="1" applyBorder="1" applyAlignment="1">
      <alignment vertical="center"/>
    </xf>
    <xf numFmtId="0" fontId="9" fillId="0" borderId="0" xfId="0" applyFont="1"/>
    <xf numFmtId="4" fontId="4" fillId="0" borderId="0" xfId="0" applyNumberFormat="1" applyFont="1" applyAlignment="1">
      <alignment horizontal="center" vertical="center" wrapText="1"/>
    </xf>
    <xf numFmtId="0" fontId="4" fillId="0" borderId="0" xfId="0" applyFont="1" applyAlignment="1">
      <alignment horizontal="center" vertical="center" wrapText="1"/>
    </xf>
    <xf numFmtId="4" fontId="4" fillId="3" borderId="16" xfId="0" applyNumberFormat="1"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6" fillId="2" borderId="8" xfId="0" applyFont="1" applyFill="1" applyBorder="1" applyAlignment="1">
      <alignment horizontal="center" vertical="center"/>
    </xf>
    <xf numFmtId="0" fontId="11" fillId="2" borderId="7" xfId="0" applyFont="1" applyFill="1" applyBorder="1" applyAlignment="1">
      <alignment horizontal="left" vertical="center"/>
    </xf>
    <xf numFmtId="0" fontId="6" fillId="2" borderId="2" xfId="0" applyFont="1" applyFill="1" applyBorder="1" applyAlignment="1">
      <alignment horizontal="center" vertical="center"/>
    </xf>
    <xf numFmtId="166" fontId="0" fillId="0" borderId="0" xfId="0" applyNumberFormat="1"/>
    <xf numFmtId="166" fontId="14" fillId="0" borderId="0" xfId="0" applyNumberFormat="1" applyFont="1"/>
    <xf numFmtId="0" fontId="8" fillId="0" borderId="0" xfId="0" applyFont="1" applyAlignment="1">
      <alignment horizontal="right" vertical="top"/>
    </xf>
    <xf numFmtId="0" fontId="8" fillId="0" borderId="15" xfId="0" applyFont="1" applyBorder="1" applyAlignment="1">
      <alignment horizontal="right" vertical="top"/>
    </xf>
    <xf numFmtId="166" fontId="13" fillId="0" borderId="0" xfId="0" applyNumberFormat="1" applyFont="1"/>
    <xf numFmtId="0" fontId="9" fillId="0" borderId="0" xfId="0" applyFont="1" applyAlignment="1">
      <alignment horizontal="right" vertical="top"/>
    </xf>
    <xf numFmtId="0" fontId="0" fillId="0" borderId="0" xfId="0" applyAlignment="1">
      <alignment horizontal="right"/>
    </xf>
    <xf numFmtId="0" fontId="10" fillId="0" borderId="0" xfId="0" applyFont="1" applyAlignment="1">
      <alignment horizontal="right" vertical="top"/>
    </xf>
    <xf numFmtId="165" fontId="20" fillId="2" borderId="10" xfId="0" applyNumberFormat="1" applyFont="1" applyFill="1" applyBorder="1" applyAlignment="1">
      <alignment vertical="center"/>
    </xf>
    <xf numFmtId="2" fontId="21" fillId="2" borderId="9" xfId="0" applyNumberFormat="1" applyFont="1" applyFill="1" applyBorder="1" applyAlignment="1">
      <alignment vertical="center"/>
    </xf>
    <xf numFmtId="0" fontId="5" fillId="2" borderId="2" xfId="0" applyFont="1" applyFill="1" applyBorder="1" applyAlignment="1">
      <alignment horizontal="left" vertical="center"/>
    </xf>
    <xf numFmtId="0" fontId="17" fillId="4" borderId="0" xfId="0" applyFont="1" applyFill="1" applyAlignment="1">
      <alignment horizontal="right" vertical="top"/>
    </xf>
    <xf numFmtId="0" fontId="17" fillId="0" borderId="0" xfId="0" applyFont="1" applyAlignment="1">
      <alignment horizontal="right" vertical="top"/>
    </xf>
    <xf numFmtId="0" fontId="17" fillId="0" borderId="16" xfId="0" applyFont="1" applyBorder="1" applyAlignment="1">
      <alignment horizontal="right" vertical="top"/>
    </xf>
    <xf numFmtId="0" fontId="16" fillId="0" borderId="15" xfId="0" applyFont="1" applyBorder="1" applyAlignment="1">
      <alignment horizontal="left" vertical="top" wrapText="1"/>
    </xf>
    <xf numFmtId="0" fontId="15" fillId="3" borderId="0" xfId="0" applyFont="1" applyFill="1" applyAlignment="1">
      <alignment vertical="center"/>
    </xf>
    <xf numFmtId="0" fontId="15" fillId="0" borderId="0" xfId="0" applyFont="1" applyAlignment="1">
      <alignment horizontal="right" vertical="center"/>
    </xf>
    <xf numFmtId="0" fontId="15" fillId="0" borderId="0" xfId="0" applyFont="1" applyAlignment="1">
      <alignment vertical="center"/>
    </xf>
    <xf numFmtId="0" fontId="9" fillId="0" borderId="0" xfId="0" applyFont="1" applyAlignment="1">
      <alignment horizontal="right" vertical="center"/>
    </xf>
    <xf numFmtId="0" fontId="3" fillId="0" borderId="0" xfId="0" applyFont="1" applyAlignment="1">
      <alignment vertical="center"/>
    </xf>
    <xf numFmtId="166" fontId="15" fillId="0" borderId="0" xfId="0" applyNumberFormat="1" applyFont="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2" fontId="21" fillId="0" borderId="0" xfId="0" applyNumberFormat="1" applyFont="1" applyAlignment="1">
      <alignment vertical="center"/>
    </xf>
    <xf numFmtId="0" fontId="11" fillId="0" borderId="0" xfId="0" applyFont="1" applyAlignment="1">
      <alignment horizontal="left" vertical="center"/>
    </xf>
    <xf numFmtId="165" fontId="20" fillId="0" borderId="0" xfId="0" applyNumberFormat="1" applyFont="1" applyAlignment="1">
      <alignment vertical="center"/>
    </xf>
    <xf numFmtId="165" fontId="6" fillId="0" borderId="0" xfId="0" applyNumberFormat="1" applyFont="1" applyAlignment="1">
      <alignment vertical="center"/>
    </xf>
    <xf numFmtId="0" fontId="22" fillId="0" borderId="0" xfId="0" applyFont="1"/>
    <xf numFmtId="0" fontId="18" fillId="0" borderId="0" xfId="0" applyFont="1" applyAlignment="1">
      <alignment vertical="top"/>
    </xf>
    <xf numFmtId="0" fontId="0" fillId="0" borderId="0" xfId="0" applyAlignment="1">
      <alignment vertical="top" wrapText="1"/>
    </xf>
    <xf numFmtId="166" fontId="3" fillId="0" borderId="0" xfId="0" applyNumberFormat="1" applyFont="1"/>
    <xf numFmtId="0" fontId="3" fillId="0" borderId="0" xfId="0" applyFont="1" applyAlignment="1">
      <alignment horizontal="right" vertical="top"/>
    </xf>
    <xf numFmtId="0" fontId="13" fillId="0" borderId="0" xfId="0" applyFont="1" applyAlignment="1">
      <alignment vertical="top" wrapText="1"/>
    </xf>
    <xf numFmtId="166" fontId="17" fillId="0" borderId="0" xfId="0" applyNumberFormat="1" applyFont="1"/>
    <xf numFmtId="0" fontId="24" fillId="0" borderId="0" xfId="0" applyFont="1"/>
    <xf numFmtId="0" fontId="23" fillId="0" borderId="0" xfId="0" applyFont="1"/>
    <xf numFmtId="165" fontId="23" fillId="0" borderId="0" xfId="0" applyNumberFormat="1" applyFont="1"/>
    <xf numFmtId="0" fontId="25" fillId="0" borderId="0" xfId="0" applyFont="1" applyAlignment="1">
      <alignment horizontal="right" vertical="top"/>
    </xf>
    <xf numFmtId="0" fontId="23" fillId="0" borderId="0" xfId="0" applyFont="1" applyAlignment="1">
      <alignment vertical="top" wrapText="1"/>
    </xf>
    <xf numFmtId="0" fontId="26" fillId="0" borderId="0" xfId="0" applyFont="1" applyAlignment="1">
      <alignment horizontal="right" vertical="top"/>
    </xf>
    <xf numFmtId="2" fontId="26" fillId="0" borderId="0" xfId="0" applyNumberFormat="1" applyFont="1"/>
    <xf numFmtId="166" fontId="23" fillId="0" borderId="0" xfId="0" applyNumberFormat="1" applyFont="1"/>
    <xf numFmtId="0" fontId="3" fillId="0" borderId="0" xfId="0" applyFont="1" applyAlignment="1">
      <alignment vertical="top" wrapText="1"/>
    </xf>
    <xf numFmtId="0" fontId="13" fillId="0" borderId="15" xfId="0" applyFont="1" applyBorder="1" applyAlignment="1">
      <alignment vertical="top"/>
    </xf>
    <xf numFmtId="0" fontId="27" fillId="0" borderId="0" xfId="0" applyFont="1" applyAlignment="1">
      <alignment vertical="top" wrapText="1"/>
    </xf>
    <xf numFmtId="0" fontId="13" fillId="0" borderId="15" xfId="0" applyFont="1" applyBorder="1" applyAlignment="1">
      <alignment vertical="top" wrapText="1"/>
    </xf>
    <xf numFmtId="0" fontId="8" fillId="0" borderId="15" xfId="0" applyFont="1" applyBorder="1" applyAlignment="1">
      <alignment horizontal="right"/>
    </xf>
    <xf numFmtId="0" fontId="8" fillId="0" borderId="0" xfId="0" applyFont="1" applyAlignment="1">
      <alignment horizontal="right"/>
    </xf>
    <xf numFmtId="0" fontId="13" fillId="0" borderId="0" xfId="0" applyFont="1" applyAlignment="1">
      <alignment horizontal="left" vertical="top" wrapText="1"/>
    </xf>
    <xf numFmtId="0" fontId="13" fillId="0" borderId="15" xfId="0" applyFont="1" applyBorder="1" applyAlignment="1">
      <alignment horizontal="left" vertical="top" wrapText="1"/>
    </xf>
    <xf numFmtId="165" fontId="13" fillId="0" borderId="15" xfId="0" applyNumberFormat="1" applyFont="1" applyBorder="1"/>
    <xf numFmtId="165" fontId="18" fillId="0" borderId="15" xfId="0" applyNumberFormat="1" applyFont="1" applyBorder="1"/>
    <xf numFmtId="0" fontId="0" fillId="0" borderId="15" xfId="0" applyBorder="1" applyAlignment="1">
      <alignment vertical="top"/>
    </xf>
    <xf numFmtId="0" fontId="0" fillId="0" borderId="15" xfId="0" applyBorder="1"/>
    <xf numFmtId="2" fontId="8" fillId="0" borderId="0" xfId="0" applyNumberFormat="1" applyFont="1" applyAlignment="1">
      <alignment horizontal="right"/>
    </xf>
    <xf numFmtId="0" fontId="6" fillId="0" borderId="0" xfId="0" applyFont="1" applyAlignment="1">
      <alignment horizontal="left" vertical="top" wrapText="1"/>
    </xf>
    <xf numFmtId="0" fontId="5" fillId="0" borderId="0" xfId="0" applyFont="1"/>
    <xf numFmtId="165" fontId="4" fillId="3" borderId="13" xfId="1" applyNumberFormat="1" applyFont="1" applyFill="1" applyBorder="1" applyAlignment="1">
      <alignment horizontal="center" vertical="center" wrapText="1"/>
    </xf>
    <xf numFmtId="0" fontId="13" fillId="0" borderId="0" xfId="0" applyFont="1" applyAlignment="1">
      <alignment horizontal="center" vertical="top" wrapText="1"/>
    </xf>
    <xf numFmtId="0" fontId="4" fillId="0" borderId="0" xfId="0" applyFont="1" applyAlignment="1">
      <alignment horizontal="left" vertical="top" wrapText="1"/>
    </xf>
    <xf numFmtId="0" fontId="8" fillId="0" borderId="0" xfId="0" applyFont="1" applyAlignment="1">
      <alignment horizontal="center" vertical="center" wrapText="1"/>
    </xf>
    <xf numFmtId="2" fontId="8" fillId="0" borderId="0" xfId="0" applyNumberFormat="1" applyFont="1" applyAlignment="1">
      <alignment horizontal="center" wrapText="1"/>
    </xf>
    <xf numFmtId="165" fontId="8" fillId="0" borderId="0" xfId="1" applyNumberFormat="1" applyFont="1" applyFill="1" applyBorder="1" applyAlignment="1">
      <alignment horizontal="center" vertical="center" wrapText="1"/>
    </xf>
    <xf numFmtId="0" fontId="0" fillId="0" borderId="0" xfId="0" applyAlignment="1">
      <alignment horizontal="right" vertical="top"/>
    </xf>
    <xf numFmtId="0" fontId="9" fillId="0" borderId="0" xfId="0" applyFont="1" applyAlignment="1">
      <alignment horizontal="left" vertical="top" wrapText="1"/>
    </xf>
    <xf numFmtId="0" fontId="0" fillId="4" borderId="0" xfId="0" applyFill="1" applyAlignment="1">
      <alignment horizontal="right" vertical="top"/>
    </xf>
    <xf numFmtId="0" fontId="3" fillId="4" borderId="0" xfId="0" applyFont="1" applyFill="1" applyAlignment="1">
      <alignment horizontal="left" vertical="top" wrapText="1"/>
    </xf>
    <xf numFmtId="0" fontId="15" fillId="4" borderId="0" xfId="0" applyFont="1" applyFill="1"/>
    <xf numFmtId="2" fontId="15" fillId="4" borderId="0" xfId="0" applyNumberFormat="1" applyFont="1" applyFill="1"/>
    <xf numFmtId="165" fontId="15" fillId="4" borderId="0" xfId="0" applyNumberFormat="1" applyFont="1" applyFill="1"/>
    <xf numFmtId="0" fontId="15" fillId="0" borderId="0" xfId="0" applyFont="1" applyAlignment="1">
      <alignment horizontal="right" vertical="top"/>
    </xf>
    <xf numFmtId="0" fontId="15" fillId="0" borderId="15" xfId="0" applyFont="1" applyBorder="1" applyAlignment="1">
      <alignment horizontal="right" vertical="top"/>
    </xf>
    <xf numFmtId="0" fontId="14" fillId="0" borderId="0" xfId="0" applyFont="1" applyAlignment="1">
      <alignment horizontal="left" vertical="top" wrapText="1"/>
    </xf>
    <xf numFmtId="0" fontId="3" fillId="0" borderId="16" xfId="0" applyFont="1" applyBorder="1" applyAlignment="1">
      <alignment horizontal="left" vertical="top" wrapText="1"/>
    </xf>
    <xf numFmtId="0" fontId="15" fillId="0" borderId="16" xfId="0" applyFont="1" applyBorder="1"/>
    <xf numFmtId="2" fontId="15" fillId="0" borderId="16" xfId="0" applyNumberFormat="1" applyFont="1" applyBorder="1"/>
    <xf numFmtId="165" fontId="3" fillId="0" borderId="16" xfId="0" applyNumberFormat="1" applyFont="1" applyBorder="1"/>
    <xf numFmtId="0" fontId="3" fillId="0" borderId="0" xfId="0" applyFont="1" applyAlignment="1">
      <alignment horizontal="left" vertical="top" wrapText="1"/>
    </xf>
    <xf numFmtId="165" fontId="15" fillId="0" borderId="0" xfId="0" applyNumberFormat="1" applyFont="1"/>
    <xf numFmtId="0" fontId="0" fillId="0" borderId="0" xfId="0" applyAlignment="1">
      <alignment horizontal="left" vertical="top" wrapText="1"/>
    </xf>
    <xf numFmtId="0" fontId="12" fillId="0" borderId="0" xfId="0" applyFont="1" applyAlignment="1">
      <alignment horizontal="center"/>
    </xf>
    <xf numFmtId="0" fontId="15" fillId="0" borderId="0" xfId="0" applyFont="1" applyAlignment="1">
      <alignment horizontal="right"/>
    </xf>
    <xf numFmtId="2" fontId="15" fillId="0" borderId="15" xfId="0" applyNumberFormat="1" applyFont="1" applyBorder="1"/>
    <xf numFmtId="0" fontId="0" fillId="0" borderId="16" xfId="0" applyBorder="1" applyAlignment="1">
      <alignment horizontal="right" vertical="top"/>
    </xf>
    <xf numFmtId="0" fontId="15" fillId="0" borderId="0" xfId="0" applyFont="1" applyAlignment="1">
      <alignment horizontal="left" vertical="top" wrapText="1"/>
    </xf>
    <xf numFmtId="0" fontId="8" fillId="0" borderId="0" xfId="0" applyFont="1" applyAlignment="1">
      <alignment horizontal="left" vertical="top" wrapText="1"/>
    </xf>
    <xf numFmtId="0" fontId="5" fillId="0" borderId="0" xfId="0" applyFont="1" applyAlignment="1">
      <alignment horizontal="right"/>
    </xf>
    <xf numFmtId="0" fontId="7" fillId="3" borderId="12" xfId="0" applyFont="1" applyFill="1" applyBorder="1" applyAlignment="1">
      <alignment horizontal="center" vertical="center" wrapText="1"/>
    </xf>
    <xf numFmtId="0" fontId="4" fillId="3" borderId="13" xfId="0" applyFont="1" applyFill="1" applyBorder="1" applyAlignment="1">
      <alignment horizontal="right" vertical="center" wrapText="1"/>
    </xf>
    <xf numFmtId="0" fontId="0" fillId="0" borderId="0" xfId="0" applyAlignment="1">
      <alignment horizontal="center"/>
    </xf>
    <xf numFmtId="0" fontId="8" fillId="0" borderId="0" xfId="0" applyFont="1" applyAlignment="1">
      <alignment horizontal="right" vertical="center" wrapText="1"/>
    </xf>
    <xf numFmtId="0" fontId="15" fillId="4" borderId="0" xfId="0" applyFont="1" applyFill="1" applyAlignment="1">
      <alignment horizontal="right"/>
    </xf>
    <xf numFmtId="0" fontId="8" fillId="0" borderId="0" xfId="0" applyFont="1" applyAlignment="1">
      <alignment horizontal="right" wrapText="1"/>
    </xf>
    <xf numFmtId="0" fontId="24"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horizontal="center" vertical="top" wrapText="1"/>
    </xf>
    <xf numFmtId="0" fontId="5" fillId="0" borderId="0" xfId="0" applyFont="1" applyAlignment="1">
      <alignment horizontal="center"/>
    </xf>
    <xf numFmtId="2" fontId="5" fillId="0" borderId="0" xfId="0" applyNumberFormat="1" applyFont="1" applyAlignment="1">
      <alignment horizontal="center"/>
    </xf>
    <xf numFmtId="165" fontId="6" fillId="0" borderId="0" xfId="0" applyNumberFormat="1" applyFont="1" applyAlignment="1">
      <alignment horizontal="center"/>
    </xf>
    <xf numFmtId="0" fontId="14" fillId="0" borderId="0" xfId="0" applyFont="1" applyAlignment="1">
      <alignment horizontal="right" vertical="top"/>
    </xf>
    <xf numFmtId="0" fontId="28" fillId="0" borderId="0" xfId="0" applyFont="1" applyAlignment="1">
      <alignment horizontal="left" vertical="top" wrapText="1"/>
    </xf>
    <xf numFmtId="0" fontId="24" fillId="0" borderId="0" xfId="0" applyFont="1" applyAlignment="1">
      <alignment vertical="top"/>
    </xf>
    <xf numFmtId="2" fontId="25" fillId="0" borderId="0" xfId="0" applyNumberFormat="1" applyFont="1"/>
    <xf numFmtId="165" fontId="24" fillId="0" borderId="0" xfId="0" applyNumberFormat="1" applyFont="1"/>
    <xf numFmtId="0" fontId="25" fillId="0" borderId="0" xfId="0" applyFont="1" applyAlignment="1">
      <alignment horizontal="left" wrapText="1"/>
    </xf>
    <xf numFmtId="0" fontId="14" fillId="0" borderId="15" xfId="0" applyFont="1" applyBorder="1" applyAlignment="1">
      <alignment horizontal="left" vertical="top" wrapText="1"/>
    </xf>
    <xf numFmtId="0" fontId="8" fillId="0" borderId="0" xfId="0" applyFont="1" applyAlignment="1">
      <alignment horizontal="left" wrapText="1"/>
    </xf>
    <xf numFmtId="165" fontId="0" fillId="0" borderId="15" xfId="0" applyNumberFormat="1" applyBorder="1"/>
    <xf numFmtId="0" fontId="8" fillId="0" borderId="0" xfId="0" applyFont="1"/>
    <xf numFmtId="0" fontId="15" fillId="0" borderId="0" xfId="0" applyFont="1" applyAlignment="1">
      <alignment horizontal="left"/>
    </xf>
    <xf numFmtId="0" fontId="8" fillId="0" borderId="15" xfId="0" applyFont="1" applyBorder="1" applyAlignment="1">
      <alignment horizontal="left" wrapText="1"/>
    </xf>
    <xf numFmtId="0" fontId="17" fillId="0" borderId="16" xfId="0" applyFont="1" applyBorder="1" applyAlignment="1">
      <alignment horizontal="left" vertical="top" wrapText="1"/>
    </xf>
    <xf numFmtId="2" fontId="8" fillId="0" borderId="16" xfId="0" applyNumberFormat="1" applyFont="1" applyBorder="1"/>
    <xf numFmtId="0" fontId="8" fillId="0" borderId="16" xfId="0" applyFont="1" applyBorder="1" applyAlignment="1">
      <alignment horizontal="right"/>
    </xf>
    <xf numFmtId="165" fontId="17" fillId="0" borderId="16" xfId="0" applyNumberFormat="1" applyFont="1" applyBorder="1"/>
    <xf numFmtId="0" fontId="29" fillId="0" borderId="0" xfId="0" applyFont="1" applyAlignment="1">
      <alignment horizontal="left" vertical="top" wrapText="1"/>
    </xf>
    <xf numFmtId="0" fontId="31" fillId="0" borderId="0" xfId="0" applyFont="1" applyAlignment="1">
      <alignment horizontal="left" vertical="top" wrapText="1"/>
    </xf>
    <xf numFmtId="0" fontId="8" fillId="3" borderId="0" xfId="0" applyFont="1" applyFill="1" applyAlignment="1">
      <alignment vertical="center"/>
    </xf>
    <xf numFmtId="0" fontId="1" fillId="0" borderId="0" xfId="0" applyFont="1"/>
    <xf numFmtId="0" fontId="1" fillId="0" borderId="0" xfId="0" applyFont="1" applyAlignment="1">
      <alignment horizontal="left" vertical="top"/>
    </xf>
    <xf numFmtId="0" fontId="0" fillId="0" borderId="0" xfId="0" applyAlignment="1">
      <alignment horizontal="center" vertical="center"/>
    </xf>
    <xf numFmtId="49" fontId="35" fillId="0" borderId="0" xfId="0" applyNumberFormat="1" applyFont="1" applyAlignment="1">
      <alignment vertical="center"/>
    </xf>
    <xf numFmtId="167" fontId="13" fillId="0" borderId="15" xfId="0" applyNumberFormat="1" applyFont="1" applyBorder="1"/>
    <xf numFmtId="167" fontId="13" fillId="0" borderId="0" xfId="0" applyNumberFormat="1" applyFont="1"/>
    <xf numFmtId="2" fontId="13" fillId="0" borderId="15" xfId="0" applyNumberFormat="1" applyFont="1" applyBorder="1"/>
    <xf numFmtId="0" fontId="15" fillId="4" borderId="18" xfId="0" applyFont="1" applyFill="1" applyBorder="1" applyAlignment="1">
      <alignment horizontal="left" vertical="center"/>
    </xf>
    <xf numFmtId="0" fontId="40" fillId="0" borderId="15" xfId="0" applyFont="1" applyBorder="1"/>
    <xf numFmtId="2" fontId="40" fillId="0" borderId="15" xfId="0" applyNumberFormat="1" applyFont="1" applyBorder="1" applyAlignment="1">
      <alignment horizontal="center" vertical="center"/>
    </xf>
    <xf numFmtId="0" fontId="16" fillId="0" borderId="0" xfId="0" applyFont="1"/>
    <xf numFmtId="0" fontId="40" fillId="0" borderId="0" xfId="4" applyFont="1" applyAlignment="1">
      <alignment horizontal="left" vertical="top" wrapText="1"/>
    </xf>
    <xf numFmtId="0" fontId="40" fillId="0" borderId="0" xfId="0" applyFont="1" applyAlignment="1">
      <alignment horizontal="center" vertical="center"/>
    </xf>
    <xf numFmtId="0" fontId="40" fillId="0" borderId="0" xfId="0" applyFont="1"/>
    <xf numFmtId="2" fontId="40" fillId="0" borderId="0" xfId="0" applyNumberFormat="1" applyFont="1" applyAlignment="1">
      <alignment horizontal="center" vertical="center"/>
    </xf>
    <xf numFmtId="0" fontId="37" fillId="0" borderId="0" xfId="0" applyFont="1" applyAlignment="1">
      <alignment vertical="top" wrapText="1"/>
    </xf>
    <xf numFmtId="2" fontId="42" fillId="0" borderId="0" xfId="0" applyNumberFormat="1" applyFont="1" applyAlignment="1">
      <alignment horizontal="center" vertical="center"/>
    </xf>
    <xf numFmtId="0" fontId="43" fillId="0" borderId="0" xfId="0" applyFont="1" applyAlignment="1">
      <alignment horizontal="right" vertical="top"/>
    </xf>
    <xf numFmtId="0" fontId="43" fillId="0" borderId="0" xfId="0" applyFont="1"/>
    <xf numFmtId="0" fontId="43" fillId="0" borderId="15" xfId="0" applyFont="1" applyBorder="1"/>
    <xf numFmtId="49" fontId="8" fillId="0" borderId="0" xfId="0" applyNumberFormat="1" applyFont="1" applyAlignment="1">
      <alignment horizontal="right" vertical="top"/>
    </xf>
    <xf numFmtId="0" fontId="37" fillId="0" borderId="0" xfId="0" applyFont="1" applyAlignment="1">
      <alignment vertical="top"/>
    </xf>
    <xf numFmtId="0" fontId="44" fillId="0" borderId="0" xfId="0" applyFont="1" applyAlignment="1">
      <alignment vertical="top" wrapText="1"/>
    </xf>
    <xf numFmtId="2" fontId="43" fillId="0" borderId="15" xfId="0" applyNumberFormat="1" applyFont="1" applyBorder="1"/>
    <xf numFmtId="0" fontId="25" fillId="0" borderId="15" xfId="0" applyFont="1" applyBorder="1" applyAlignment="1">
      <alignment horizontal="right" vertical="top"/>
    </xf>
    <xf numFmtId="2" fontId="13" fillId="0" borderId="0" xfId="0" applyNumberFormat="1" applyFont="1"/>
    <xf numFmtId="2" fontId="43" fillId="0" borderId="0" xfId="0" applyNumberFormat="1" applyFont="1"/>
    <xf numFmtId="0" fontId="44" fillId="0" borderId="15" xfId="0" applyFont="1" applyBorder="1" applyAlignment="1">
      <alignment vertical="top"/>
    </xf>
    <xf numFmtId="0" fontId="45" fillId="0" borderId="0" xfId="0" applyFont="1" applyAlignment="1">
      <alignment horizontal="justify" vertical="top" wrapText="1"/>
    </xf>
    <xf numFmtId="0" fontId="46" fillId="0" borderId="0" xfId="0" applyFont="1" applyAlignment="1">
      <alignment horizontal="right"/>
    </xf>
    <xf numFmtId="2" fontId="46" fillId="0" borderId="0" xfId="0" applyNumberFormat="1" applyFont="1"/>
    <xf numFmtId="165" fontId="48" fillId="0" borderId="0" xfId="0" applyNumberFormat="1" applyFont="1"/>
    <xf numFmtId="165" fontId="47" fillId="0" borderId="0" xfId="0" applyNumberFormat="1" applyFont="1"/>
    <xf numFmtId="0" fontId="47" fillId="0" borderId="0" xfId="0" applyFont="1" applyAlignment="1">
      <alignment horizontal="right" vertical="top"/>
    </xf>
    <xf numFmtId="0" fontId="47" fillId="0" borderId="15" xfId="0" applyFont="1" applyBorder="1" applyAlignment="1">
      <alignment horizontal="right" vertical="top"/>
    </xf>
    <xf numFmtId="166" fontId="47" fillId="0" borderId="0" xfId="0" applyNumberFormat="1" applyFont="1"/>
    <xf numFmtId="2" fontId="14" fillId="0" borderId="0" xfId="0" applyNumberFormat="1" applyFont="1"/>
    <xf numFmtId="2" fontId="14" fillId="0" borderId="15" xfId="0" applyNumberFormat="1" applyFont="1" applyBorder="1"/>
    <xf numFmtId="2" fontId="24" fillId="0" borderId="0" xfId="0" applyNumberFormat="1" applyFont="1"/>
    <xf numFmtId="0" fontId="25" fillId="0" borderId="0" xfId="0" applyFont="1" applyAlignment="1">
      <alignment horizontal="right"/>
    </xf>
    <xf numFmtId="0" fontId="25" fillId="0" borderId="0" xfId="0" applyFont="1" applyAlignment="1">
      <alignment horizontal="right" wrapText="1"/>
    </xf>
    <xf numFmtId="166" fontId="24" fillId="0" borderId="0" xfId="0" applyNumberFormat="1" applyFont="1"/>
    <xf numFmtId="0" fontId="43" fillId="0" borderId="0" xfId="0" applyFont="1" applyAlignment="1">
      <alignment horizontal="left" vertical="top" wrapText="1"/>
    </xf>
    <xf numFmtId="0" fontId="44" fillId="0" borderId="0" xfId="0" applyFont="1" applyAlignment="1">
      <alignment horizontal="left" vertical="top" wrapText="1"/>
    </xf>
    <xf numFmtId="2" fontId="44" fillId="0" borderId="15" xfId="0" applyNumberFormat="1" applyFont="1" applyBorder="1"/>
    <xf numFmtId="0" fontId="8" fillId="0" borderId="15" xfId="0" applyFont="1" applyBorder="1" applyAlignment="1">
      <alignment horizontal="right" wrapText="1"/>
    </xf>
    <xf numFmtId="0" fontId="43" fillId="0" borderId="15" xfId="0" applyFont="1" applyBorder="1" applyAlignment="1">
      <alignment horizontal="right" wrapText="1"/>
    </xf>
    <xf numFmtId="0" fontId="18" fillId="0" borderId="16" xfId="0" applyFont="1" applyBorder="1" applyAlignment="1">
      <alignment horizontal="right" vertical="top"/>
    </xf>
    <xf numFmtId="0" fontId="8" fillId="0" borderId="16" xfId="0" applyFont="1" applyBorder="1"/>
    <xf numFmtId="165" fontId="13" fillId="0" borderId="16" xfId="0" applyNumberFormat="1" applyFont="1" applyBorder="1"/>
    <xf numFmtId="2" fontId="0" fillId="0" borderId="0" xfId="0" applyNumberFormat="1"/>
    <xf numFmtId="167" fontId="13" fillId="0" borderId="16" xfId="0" applyNumberFormat="1" applyFont="1" applyBorder="1"/>
    <xf numFmtId="0" fontId="15" fillId="0" borderId="15" xfId="0" applyFont="1" applyBorder="1" applyAlignment="1">
      <alignment horizontal="right"/>
    </xf>
    <xf numFmtId="49" fontId="15" fillId="0" borderId="0" xfId="0" applyNumberFormat="1" applyFont="1" applyAlignment="1">
      <alignment horizontal="right" vertical="top"/>
    </xf>
    <xf numFmtId="165" fontId="44" fillId="0" borderId="15" xfId="0" applyNumberFormat="1" applyFont="1" applyBorder="1"/>
    <xf numFmtId="49" fontId="15" fillId="0" borderId="0" xfId="6" applyNumberFormat="1" applyFont="1" applyAlignment="1">
      <alignment horizontal="right" vertical="top"/>
    </xf>
    <xf numFmtId="165" fontId="44" fillId="0" borderId="0" xfId="0" applyNumberFormat="1" applyFont="1"/>
    <xf numFmtId="165" fontId="24" fillId="0" borderId="15" xfId="0" applyNumberFormat="1" applyFont="1" applyBorder="1"/>
    <xf numFmtId="0" fontId="44" fillId="0" borderId="0" xfId="5" applyFont="1" applyAlignment="1">
      <alignment horizontal="justify" vertical="top" wrapText="1"/>
    </xf>
    <xf numFmtId="2" fontId="44" fillId="0" borderId="15" xfId="0" applyNumberFormat="1" applyFont="1" applyBorder="1" applyAlignment="1">
      <alignment horizontal="center" vertical="center"/>
    </xf>
    <xf numFmtId="0" fontId="44" fillId="0" borderId="15" xfId="5" applyFont="1" applyBorder="1" applyAlignment="1">
      <alignment horizontal="justify" vertical="top" wrapText="1"/>
    </xf>
    <xf numFmtId="0" fontId="38" fillId="0" borderId="0" xfId="0" applyFont="1" applyAlignment="1">
      <alignment horizontal="justify" vertical="top"/>
    </xf>
    <xf numFmtId="0" fontId="50" fillId="0" borderId="16" xfId="0" applyFont="1" applyBorder="1" applyAlignment="1">
      <alignment horizontal="right" vertical="top"/>
    </xf>
    <xf numFmtId="167" fontId="13" fillId="4" borderId="17" xfId="0" applyNumberFormat="1" applyFont="1" applyFill="1" applyBorder="1"/>
    <xf numFmtId="0" fontId="51" fillId="0" borderId="0" xfId="0" applyFont="1" applyAlignment="1">
      <alignment horizontal="left" vertical="top" wrapText="1"/>
    </xf>
    <xf numFmtId="2" fontId="21" fillId="2" borderId="3" xfId="0" applyNumberFormat="1" applyFont="1" applyFill="1" applyBorder="1" applyAlignment="1">
      <alignment horizontal="left" vertical="center"/>
    </xf>
    <xf numFmtId="2" fontId="6" fillId="2" borderId="4" xfId="0" applyNumberFormat="1" applyFont="1" applyFill="1" applyBorder="1" applyAlignment="1">
      <alignment horizontal="left" vertical="center"/>
    </xf>
    <xf numFmtId="2" fontId="6" fillId="2" borderId="5" xfId="0" applyNumberFormat="1" applyFont="1" applyFill="1" applyBorder="1" applyAlignment="1">
      <alignment horizontal="left" vertical="center"/>
    </xf>
    <xf numFmtId="2" fontId="13" fillId="0" borderId="0" xfId="0" applyNumberFormat="1" applyFont="1" applyBorder="1"/>
    <xf numFmtId="0" fontId="47" fillId="0" borderId="0" xfId="0" applyFont="1" applyBorder="1" applyAlignment="1">
      <alignment horizontal="right" vertical="top"/>
    </xf>
    <xf numFmtId="0" fontId="13" fillId="0" borderId="0" xfId="0" applyFont="1" applyBorder="1" applyAlignment="1">
      <alignment horizontal="left" vertical="top" wrapText="1"/>
    </xf>
    <xf numFmtId="2" fontId="8" fillId="0" borderId="0" xfId="0" applyNumberFormat="1" applyFont="1" applyBorder="1"/>
    <xf numFmtId="2" fontId="14" fillId="0" borderId="0" xfId="0" applyNumberFormat="1" applyFont="1" applyBorder="1"/>
    <xf numFmtId="0" fontId="44" fillId="0" borderId="0" xfId="0" applyFont="1" applyBorder="1" applyAlignment="1">
      <alignment horizontal="left" vertical="top" wrapText="1"/>
    </xf>
    <xf numFmtId="0" fontId="43" fillId="0" borderId="0" xfId="0" applyFont="1" applyBorder="1" applyAlignment="1">
      <alignment horizontal="right" wrapText="1"/>
    </xf>
    <xf numFmtId="0" fontId="14" fillId="0" borderId="0" xfId="0" applyFont="1" applyBorder="1" applyAlignment="1">
      <alignment vertical="top"/>
    </xf>
    <xf numFmtId="0" fontId="14" fillId="0" borderId="0" xfId="0" applyFont="1" applyBorder="1" applyAlignment="1">
      <alignment horizontal="left" vertical="top" wrapText="1"/>
    </xf>
    <xf numFmtId="0" fontId="8" fillId="0" borderId="0" xfId="0" applyFont="1" applyBorder="1" applyAlignment="1">
      <alignment horizontal="left" wrapText="1"/>
    </xf>
    <xf numFmtId="0" fontId="37" fillId="0" borderId="0" xfId="0" applyFont="1" applyAlignment="1">
      <alignment horizontal="left" vertical="top" wrapText="1"/>
    </xf>
    <xf numFmtId="0" fontId="8" fillId="0" borderId="0" xfId="0" applyFont="1" applyBorder="1" applyAlignment="1">
      <alignment horizontal="right" vertical="top"/>
    </xf>
    <xf numFmtId="0" fontId="8" fillId="0" borderId="0" xfId="0" applyFont="1" applyBorder="1" applyAlignment="1">
      <alignment horizontal="right"/>
    </xf>
    <xf numFmtId="165" fontId="13" fillId="0" borderId="0" xfId="0" applyNumberFormat="1" applyFont="1" applyBorder="1"/>
    <xf numFmtId="0" fontId="49" fillId="0" borderId="15" xfId="0" applyFont="1" applyBorder="1" applyAlignment="1">
      <alignment horizontal="right" vertical="center" wrapText="1"/>
    </xf>
    <xf numFmtId="0" fontId="44" fillId="0" borderId="15" xfId="0" applyFont="1" applyBorder="1" applyAlignment="1">
      <alignment horizontal="left" vertical="center" wrapText="1"/>
    </xf>
    <xf numFmtId="167" fontId="13" fillId="0" borderId="0" xfId="0" applyNumberFormat="1" applyFont="1" applyBorder="1"/>
    <xf numFmtId="0" fontId="37" fillId="0" borderId="0" xfId="0" applyFont="1" applyAlignment="1">
      <alignment horizontal="right" vertical="center" wrapText="1"/>
    </xf>
    <xf numFmtId="164" fontId="37" fillId="0" borderId="0" xfId="6" applyFont="1" applyAlignment="1">
      <alignment horizontal="right" vertical="center" wrapText="1"/>
    </xf>
    <xf numFmtId="165" fontId="37" fillId="0" borderId="0" xfId="0" applyNumberFormat="1" applyFont="1" applyAlignment="1">
      <alignment horizontal="right" vertical="center" wrapText="1"/>
    </xf>
    <xf numFmtId="0" fontId="37" fillId="0" borderId="0" xfId="0" applyFont="1" applyAlignment="1">
      <alignment horizontal="left" vertical="center" wrapText="1"/>
    </xf>
    <xf numFmtId="0" fontId="37" fillId="0" borderId="0" xfId="0" applyFont="1"/>
    <xf numFmtId="164" fontId="37" fillId="0" borderId="0" xfId="6" applyFont="1"/>
    <xf numFmtId="164" fontId="37" fillId="0" borderId="0" xfId="6" applyFont="1" applyAlignment="1">
      <alignment horizontal="center" vertical="center" wrapText="1"/>
    </xf>
    <xf numFmtId="0" fontId="37" fillId="0" borderId="0" xfId="0" applyFont="1" applyAlignment="1">
      <alignment horizontal="right" vertical="top"/>
    </xf>
    <xf numFmtId="0" fontId="37" fillId="0" borderId="0" xfId="0" applyFont="1" applyAlignment="1">
      <alignment wrapText="1"/>
    </xf>
    <xf numFmtId="0" fontId="38" fillId="4" borderId="0" xfId="0" applyFont="1" applyFill="1" applyAlignment="1">
      <alignment horizontal="right" vertical="top"/>
    </xf>
    <xf numFmtId="0" fontId="38" fillId="4" borderId="0" xfId="0" applyFont="1" applyFill="1"/>
    <xf numFmtId="0" fontId="37" fillId="4" borderId="0" xfId="0" applyFont="1" applyFill="1"/>
    <xf numFmtId="0" fontId="37" fillId="0" borderId="0" xfId="0" applyFont="1" applyAlignment="1">
      <alignment horizontal="right" vertical="top" wrapText="1"/>
    </xf>
    <xf numFmtId="0" fontId="44" fillId="0" borderId="0" xfId="0" applyFont="1" applyAlignment="1">
      <alignment horizontal="right" vertical="top" wrapText="1"/>
    </xf>
    <xf numFmtId="0" fontId="37" fillId="0" borderId="15" xfId="0" applyFont="1" applyBorder="1" applyAlignment="1">
      <alignment horizontal="right" vertical="top" wrapText="1"/>
    </xf>
    <xf numFmtId="0" fontId="37" fillId="0" borderId="15" xfId="0" applyFont="1" applyBorder="1" applyAlignment="1">
      <alignment vertical="top"/>
    </xf>
    <xf numFmtId="0" fontId="37" fillId="0" borderId="15" xfId="0" applyFont="1" applyBorder="1" applyAlignment="1">
      <alignment horizontal="right" vertical="center" wrapText="1"/>
    </xf>
    <xf numFmtId="164" fontId="37" fillId="0" borderId="15" xfId="6" applyFont="1" applyBorder="1" applyAlignment="1">
      <alignment horizontal="right" vertical="center" wrapText="1"/>
    </xf>
    <xf numFmtId="2" fontId="44" fillId="0" borderId="15" xfId="0" applyNumberFormat="1" applyFont="1" applyBorder="1" applyAlignment="1">
      <alignment horizontal="right" vertical="top"/>
    </xf>
    <xf numFmtId="0" fontId="44" fillId="0" borderId="15" xfId="0" applyFont="1" applyBorder="1" applyAlignment="1">
      <alignment horizontal="right" vertical="top" wrapText="1"/>
    </xf>
    <xf numFmtId="0" fontId="44" fillId="0" borderId="15" xfId="0" applyFont="1" applyBorder="1" applyAlignment="1">
      <alignment horizontal="right" vertical="center" wrapText="1"/>
    </xf>
    <xf numFmtId="164" fontId="44" fillId="0" borderId="15" xfId="6" applyFont="1" applyBorder="1" applyAlignment="1">
      <alignment horizontal="right" vertical="center" wrapText="1"/>
    </xf>
    <xf numFmtId="0" fontId="37" fillId="0" borderId="15" xfId="0" applyFont="1" applyBorder="1" applyAlignment="1">
      <alignment horizontal="left" vertical="top" wrapText="1"/>
    </xf>
    <xf numFmtId="0" fontId="37" fillId="0" borderId="15" xfId="0" applyFont="1" applyBorder="1"/>
    <xf numFmtId="0" fontId="13" fillId="0" borderId="0" xfId="0" applyFont="1" applyBorder="1"/>
    <xf numFmtId="0" fontId="43" fillId="0" borderId="0" xfId="0" applyFont="1" applyAlignment="1">
      <alignment vertical="top" wrapText="1"/>
    </xf>
    <xf numFmtId="0" fontId="43" fillId="0" borderId="15" xfId="0" applyFont="1" applyBorder="1" applyAlignment="1">
      <alignment horizontal="right" vertical="top"/>
    </xf>
    <xf numFmtId="0" fontId="37" fillId="0" borderId="0" xfId="0" applyFont="1" applyAlignment="1">
      <alignment horizontal="left" vertical="top" wrapText="1"/>
    </xf>
    <xf numFmtId="0" fontId="40" fillId="0" borderId="15" xfId="0" applyFont="1" applyBorder="1" applyAlignment="1">
      <alignment horizontal="right" vertical="center"/>
    </xf>
    <xf numFmtId="0" fontId="40" fillId="0" borderId="0" xfId="0" applyFont="1" applyAlignment="1">
      <alignment horizontal="right" vertical="center"/>
    </xf>
    <xf numFmtId="0" fontId="15" fillId="0" borderId="0" xfId="0" applyFont="1" applyBorder="1" applyAlignment="1">
      <alignment horizontal="right" vertical="center"/>
    </xf>
    <xf numFmtId="0" fontId="15" fillId="3" borderId="0" xfId="0" applyFont="1" applyFill="1" applyBorder="1" applyAlignment="1">
      <alignment vertical="center"/>
    </xf>
    <xf numFmtId="0" fontId="14" fillId="0" borderId="0" xfId="0" applyFont="1" applyBorder="1"/>
    <xf numFmtId="165" fontId="14" fillId="0" borderId="0" xfId="0" applyNumberFormat="1" applyFont="1" applyBorder="1"/>
    <xf numFmtId="0" fontId="15" fillId="3" borderId="0" xfId="0" applyFont="1" applyFill="1"/>
    <xf numFmtId="0" fontId="0" fillId="0" borderId="0" xfId="0" applyBorder="1"/>
    <xf numFmtId="0" fontId="15" fillId="0" borderId="0" xfId="0" applyFont="1" applyFill="1" applyAlignment="1">
      <alignment vertical="center"/>
    </xf>
    <xf numFmtId="2" fontId="37" fillId="0" borderId="15" xfId="1" applyNumberFormat="1" applyFont="1" applyBorder="1"/>
    <xf numFmtId="0" fontId="37" fillId="0" borderId="15" xfId="0" applyFont="1" applyBorder="1" applyAlignment="1">
      <alignment horizontal="left" vertical="center" wrapText="1"/>
    </xf>
    <xf numFmtId="168" fontId="0" fillId="0" borderId="0" xfId="1" applyNumberFormat="1" applyFont="1"/>
    <xf numFmtId="0" fontId="0" fillId="0" borderId="20" xfId="0" applyBorder="1"/>
    <xf numFmtId="0" fontId="0" fillId="0" borderId="21" xfId="0" applyBorder="1"/>
    <xf numFmtId="168" fontId="0" fillId="0" borderId="22" xfId="1" applyNumberFormat="1" applyFont="1" applyBorder="1"/>
    <xf numFmtId="0" fontId="43" fillId="0" borderId="0" xfId="0" applyFont="1" applyAlignment="1">
      <alignment horizontal="right"/>
    </xf>
    <xf numFmtId="0" fontId="43" fillId="0" borderId="15" xfId="0" applyFont="1" applyBorder="1" applyAlignment="1">
      <alignment horizontal="right"/>
    </xf>
    <xf numFmtId="0" fontId="14" fillId="0" borderId="15" xfId="0" applyFont="1" applyBorder="1" applyAlignment="1">
      <alignment vertical="top" wrapText="1"/>
    </xf>
    <xf numFmtId="0" fontId="13"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right" vertical="center" wrapText="1"/>
    </xf>
    <xf numFmtId="0" fontId="22" fillId="0" borderId="0" xfId="0" applyFont="1" applyAlignment="1"/>
    <xf numFmtId="0" fontId="43" fillId="0" borderId="0" xfId="0" applyFont="1" applyBorder="1"/>
    <xf numFmtId="0" fontId="14" fillId="0" borderId="0" xfId="0" applyFont="1" applyBorder="1" applyAlignment="1">
      <alignment vertical="top" wrapText="1"/>
    </xf>
    <xf numFmtId="2" fontId="42" fillId="0" borderId="0" xfId="0" applyNumberFormat="1" applyFont="1" applyBorder="1" applyAlignment="1">
      <alignment horizontal="center" vertical="center"/>
    </xf>
    <xf numFmtId="0" fontId="40" fillId="0" borderId="0" xfId="0" applyFont="1" applyBorder="1" applyAlignment="1">
      <alignment horizontal="center" vertical="center"/>
    </xf>
    <xf numFmtId="0" fontId="40" fillId="0" borderId="0" xfId="0" applyFont="1" applyBorder="1"/>
    <xf numFmtId="2" fontId="40" fillId="0" borderId="0" xfId="0" applyNumberFormat="1" applyFont="1" applyBorder="1" applyAlignment="1">
      <alignment horizontal="center" vertical="center"/>
    </xf>
    <xf numFmtId="0" fontId="43" fillId="0" borderId="0" xfId="0" applyFont="1" applyBorder="1" applyAlignment="1">
      <alignment horizontal="right"/>
    </xf>
    <xf numFmtId="2" fontId="42" fillId="0" borderId="15" xfId="0" applyNumberFormat="1" applyFont="1" applyBorder="1" applyAlignment="1">
      <alignment horizontal="center" vertical="center"/>
    </xf>
    <xf numFmtId="165" fontId="23" fillId="0" borderId="15" xfId="0" applyNumberFormat="1" applyFont="1" applyBorder="1"/>
    <xf numFmtId="0" fontId="15" fillId="0" borderId="15" xfId="0" applyFont="1" applyBorder="1" applyAlignment="1">
      <alignment horizontal="left" vertical="top" wrapText="1"/>
    </xf>
    <xf numFmtId="0" fontId="25" fillId="0" borderId="0" xfId="0" applyFont="1" applyAlignment="1">
      <alignment horizontal="left"/>
    </xf>
    <xf numFmtId="0" fontId="24" fillId="0" borderId="15" xfId="0" applyFont="1" applyBorder="1" applyAlignment="1">
      <alignment vertical="top"/>
    </xf>
    <xf numFmtId="0" fontId="13" fillId="0" borderId="0" xfId="0" applyFont="1" applyBorder="1" applyAlignment="1">
      <alignment vertical="top" wrapText="1"/>
    </xf>
    <xf numFmtId="0" fontId="43" fillId="0" borderId="0" xfId="0" applyFont="1" applyBorder="1" applyAlignment="1">
      <alignment vertical="top" wrapText="1"/>
    </xf>
    <xf numFmtId="0" fontId="38" fillId="0" borderId="0" xfId="0" applyFont="1" applyAlignment="1">
      <alignment horizontal="right" vertical="top"/>
    </xf>
    <xf numFmtId="0" fontId="14" fillId="0" borderId="15" xfId="0" applyFont="1" applyFill="1" applyBorder="1" applyAlignment="1">
      <alignment vertical="top"/>
    </xf>
    <xf numFmtId="0" fontId="14" fillId="0" borderId="15" xfId="0" applyFont="1" applyFill="1" applyBorder="1" applyAlignment="1">
      <alignment horizontal="left" vertical="top" wrapText="1"/>
    </xf>
    <xf numFmtId="0" fontId="8" fillId="0" borderId="15" xfId="0" applyFont="1" applyFill="1" applyBorder="1" applyAlignment="1">
      <alignment horizontal="left" wrapText="1"/>
    </xf>
    <xf numFmtId="2" fontId="8" fillId="0" borderId="15" xfId="0" applyNumberFormat="1" applyFont="1" applyFill="1" applyBorder="1"/>
    <xf numFmtId="2" fontId="14" fillId="0" borderId="15" xfId="0" applyNumberFormat="1" applyFont="1" applyFill="1" applyBorder="1"/>
    <xf numFmtId="166" fontId="13" fillId="0" borderId="15" xfId="0" applyNumberFormat="1" applyFont="1" applyFill="1" applyBorder="1"/>
    <xf numFmtId="0" fontId="38" fillId="0" borderId="0" xfId="0" applyFont="1" applyBorder="1" applyAlignment="1">
      <alignment horizontal="right" vertical="top"/>
    </xf>
    <xf numFmtId="0" fontId="37" fillId="0" borderId="0" xfId="0" applyFont="1" applyBorder="1" applyAlignment="1">
      <alignment horizontal="left" vertical="top" wrapText="1"/>
    </xf>
    <xf numFmtId="166" fontId="13" fillId="0" borderId="0" xfId="0" applyNumberFormat="1" applyFont="1" applyBorder="1"/>
    <xf numFmtId="0" fontId="43" fillId="0" borderId="15" xfId="0" applyFont="1" applyBorder="1" applyAlignment="1">
      <alignment horizontal="left" vertical="top" wrapText="1"/>
    </xf>
    <xf numFmtId="0" fontId="37" fillId="0" borderId="0" xfId="0" applyFont="1" applyBorder="1" applyAlignment="1">
      <alignment horizontal="right" vertical="top" wrapText="1"/>
    </xf>
    <xf numFmtId="0" fontId="37" fillId="0" borderId="15" xfId="0" applyFont="1" applyBorder="1" applyAlignment="1">
      <alignment horizontal="right" vertical="top"/>
    </xf>
    <xf numFmtId="0" fontId="37" fillId="0" borderId="0" xfId="0" applyFont="1" applyBorder="1" applyAlignment="1">
      <alignment horizontal="right" vertical="center" wrapText="1"/>
    </xf>
    <xf numFmtId="164" fontId="37" fillId="0" borderId="0" xfId="6" applyFont="1" applyBorder="1" applyAlignment="1">
      <alignment horizontal="right" vertical="center" wrapText="1"/>
    </xf>
    <xf numFmtId="2" fontId="44" fillId="0" borderId="0" xfId="0" applyNumberFormat="1" applyFont="1" applyBorder="1" applyAlignment="1">
      <alignment horizontal="right" vertical="top"/>
    </xf>
    <xf numFmtId="2" fontId="37" fillId="0" borderId="0" xfId="1" applyNumberFormat="1" applyFont="1" applyBorder="1"/>
    <xf numFmtId="165" fontId="37" fillId="0" borderId="15" xfId="0" applyNumberFormat="1" applyFont="1" applyBorder="1" applyAlignment="1">
      <alignment horizontal="right" vertical="center" wrapText="1"/>
    </xf>
    <xf numFmtId="0" fontId="37" fillId="0" borderId="0" xfId="0" applyFont="1" applyBorder="1" applyAlignment="1">
      <alignment vertical="top"/>
    </xf>
    <xf numFmtId="0" fontId="37" fillId="0" borderId="0" xfId="0" applyFont="1" applyBorder="1" applyAlignment="1">
      <alignment horizontal="left" vertical="center" wrapText="1"/>
    </xf>
    <xf numFmtId="165" fontId="37" fillId="0" borderId="0" xfId="0" applyNumberFormat="1" applyFont="1" applyBorder="1" applyAlignment="1">
      <alignment horizontal="right" vertical="center" wrapText="1"/>
    </xf>
    <xf numFmtId="0" fontId="37" fillId="0" borderId="0" xfId="0" applyFont="1" applyBorder="1" applyAlignment="1">
      <alignment vertical="top" wrapText="1"/>
    </xf>
    <xf numFmtId="0" fontId="37" fillId="0" borderId="15" xfId="0" applyFont="1" applyBorder="1" applyAlignment="1">
      <alignment vertical="top" wrapText="1"/>
    </xf>
    <xf numFmtId="0" fontId="14" fillId="0" borderId="0" xfId="0" applyFont="1" applyFill="1" applyBorder="1" applyAlignment="1">
      <alignment vertical="top"/>
    </xf>
    <xf numFmtId="0" fontId="14" fillId="0" borderId="0" xfId="0" applyFont="1" applyFill="1" applyBorder="1" applyAlignment="1">
      <alignment horizontal="left" vertical="top" wrapText="1"/>
    </xf>
    <xf numFmtId="0" fontId="8" fillId="0" borderId="0" xfId="0" applyFont="1" applyFill="1" applyBorder="1" applyAlignment="1">
      <alignment horizontal="left" wrapText="1"/>
    </xf>
    <xf numFmtId="2" fontId="8" fillId="0" borderId="0" xfId="0" applyNumberFormat="1" applyFont="1" applyFill="1" applyBorder="1"/>
    <xf numFmtId="2" fontId="14" fillId="0" borderId="0" xfId="0" applyNumberFormat="1" applyFont="1" applyFill="1" applyBorder="1"/>
    <xf numFmtId="166" fontId="13" fillId="0" borderId="0" xfId="0" applyNumberFormat="1" applyFont="1" applyFill="1" applyBorder="1"/>
    <xf numFmtId="0" fontId="38" fillId="0" borderId="0" xfId="0" applyFont="1" applyAlignment="1">
      <alignment vertical="top"/>
    </xf>
    <xf numFmtId="0" fontId="38" fillId="0" borderId="15" xfId="0" applyFont="1" applyBorder="1" applyAlignment="1">
      <alignment vertical="top"/>
    </xf>
    <xf numFmtId="0" fontId="0" fillId="0" borderId="15" xfId="0" applyBorder="1" applyAlignment="1">
      <alignment horizontal="left" vertical="top" wrapText="1"/>
    </xf>
    <xf numFmtId="0" fontId="1" fillId="0" borderId="0" xfId="0" applyFont="1" applyAlignment="1">
      <alignment horizontal="left" vertical="top" wrapText="1"/>
    </xf>
    <xf numFmtId="0" fontId="42" fillId="0" borderId="0" xfId="4" applyFont="1" applyAlignment="1">
      <alignment horizontal="left" vertical="top" wrapText="1"/>
    </xf>
    <xf numFmtId="0" fontId="0" fillId="0" borderId="0" xfId="0" applyBorder="1" applyAlignment="1">
      <alignment wrapText="1"/>
    </xf>
    <xf numFmtId="0" fontId="0" fillId="0" borderId="0" xfId="0" applyBorder="1" applyAlignment="1">
      <alignment vertical="top"/>
    </xf>
    <xf numFmtId="0" fontId="14" fillId="0" borderId="0" xfId="0" applyFont="1" applyBorder="1" applyAlignment="1">
      <alignment wrapText="1"/>
    </xf>
    <xf numFmtId="0" fontId="0" fillId="0" borderId="0" xfId="0" applyBorder="1" applyAlignment="1">
      <alignment horizontal="right" vertical="top"/>
    </xf>
    <xf numFmtId="0" fontId="0" fillId="0" borderId="0" xfId="0" applyAlignment="1">
      <alignment wrapText="1"/>
    </xf>
    <xf numFmtId="0" fontId="22" fillId="0" borderId="0" xfId="0" applyFont="1" applyAlignment="1">
      <alignment horizontal="center"/>
    </xf>
    <xf numFmtId="0" fontId="12" fillId="2" borderId="1" xfId="0" applyFont="1" applyFill="1" applyBorder="1" applyAlignment="1">
      <alignment horizontal="center" vertical="center"/>
    </xf>
    <xf numFmtId="0" fontId="12" fillId="2" borderId="6" xfId="0" applyFont="1" applyFill="1" applyBorder="1" applyAlignment="1">
      <alignment horizontal="center" vertical="center"/>
    </xf>
    <xf numFmtId="0" fontId="14" fillId="0" borderId="0" xfId="0" applyFont="1" applyAlignment="1">
      <alignmen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4" fontId="4" fillId="3" borderId="16" xfId="1" applyNumberFormat="1" applyFont="1" applyFill="1" applyBorder="1" applyAlignment="1">
      <alignment horizontal="center" vertical="center" wrapText="1"/>
    </xf>
    <xf numFmtId="4" fontId="4" fillId="3" borderId="17" xfId="1" applyNumberFormat="1" applyFont="1" applyFill="1" applyBorder="1" applyAlignment="1">
      <alignment horizontal="center" vertical="center" wrapText="1"/>
    </xf>
    <xf numFmtId="0" fontId="27" fillId="0" borderId="0" xfId="0" applyFont="1" applyAlignment="1">
      <alignment horizontal="justify" vertical="top" wrapText="1"/>
    </xf>
    <xf numFmtId="0" fontId="11" fillId="0" borderId="0" xfId="0" applyFont="1" applyAlignment="1">
      <alignment horizontal="justify" vertical="top"/>
    </xf>
    <xf numFmtId="0" fontId="11" fillId="0" borderId="0" xfId="0" applyFont="1" applyAlignment="1">
      <alignment horizontal="justify" vertical="top" wrapText="1"/>
    </xf>
    <xf numFmtId="0" fontId="27" fillId="0" borderId="0" xfId="0" applyFont="1" applyAlignment="1">
      <alignment horizontal="left" vertical="top" wrapText="1"/>
    </xf>
    <xf numFmtId="0" fontId="27" fillId="0" borderId="0" xfId="0" applyFont="1" applyAlignment="1">
      <alignment vertical="top" wrapText="1"/>
    </xf>
    <xf numFmtId="0" fontId="27" fillId="0" borderId="15" xfId="0" applyFont="1" applyBorder="1" applyAlignment="1">
      <alignment vertical="top" wrapText="1"/>
    </xf>
    <xf numFmtId="0" fontId="30" fillId="0" borderId="0" xfId="0" applyFont="1" applyAlignment="1">
      <alignment horizontal="left" vertical="top" wrapText="1"/>
    </xf>
    <xf numFmtId="0" fontId="29" fillId="0" borderId="0" xfId="0" applyFont="1" applyAlignment="1">
      <alignment horizontal="left" vertical="top" wrapText="1"/>
    </xf>
    <xf numFmtId="0" fontId="29" fillId="0" borderId="15" xfId="0" applyFont="1" applyBorder="1" applyAlignment="1">
      <alignment horizontal="left" vertical="top" wrapText="1"/>
    </xf>
    <xf numFmtId="49" fontId="29" fillId="0" borderId="0" xfId="0" applyNumberFormat="1" applyFont="1" applyAlignment="1">
      <alignment horizontal="left" vertical="top" wrapText="1"/>
    </xf>
    <xf numFmtId="0" fontId="11" fillId="0" borderId="0" xfId="0" applyFont="1" applyAlignment="1">
      <alignment horizontal="left" vertical="top" wrapText="1"/>
    </xf>
    <xf numFmtId="0" fontId="11" fillId="0" borderId="15" xfId="0" applyFont="1" applyBorder="1" applyAlignment="1">
      <alignment vertical="top" wrapText="1"/>
    </xf>
    <xf numFmtId="0" fontId="11" fillId="0" borderId="0" xfId="0" applyFont="1" applyAlignment="1">
      <alignment vertical="top" wrapText="1"/>
    </xf>
    <xf numFmtId="0" fontId="11" fillId="0" borderId="15" xfId="0" applyFont="1" applyBorder="1" applyAlignment="1">
      <alignment horizontal="left" vertical="top" wrapText="1"/>
    </xf>
    <xf numFmtId="0" fontId="31" fillId="0" borderId="0" xfId="0" applyFont="1" applyAlignment="1">
      <alignment horizontal="left" vertical="top" wrapText="1"/>
    </xf>
    <xf numFmtId="0" fontId="37" fillId="0" borderId="0" xfId="0" applyFont="1" applyAlignment="1">
      <alignment horizontal="right" vertical="center" wrapText="1"/>
    </xf>
    <xf numFmtId="0" fontId="37" fillId="0" borderId="0" xfId="0" applyFont="1" applyAlignment="1">
      <alignment horizontal="left" vertical="top" wrapText="1"/>
    </xf>
    <xf numFmtId="0" fontId="44" fillId="0" borderId="0" xfId="0" applyFont="1" applyAlignment="1">
      <alignment horizontal="left" vertical="top" wrapText="1"/>
    </xf>
    <xf numFmtId="0" fontId="0" fillId="0" borderId="15" xfId="0" applyBorder="1" applyAlignment="1">
      <alignment horizontal="right" vertical="top"/>
    </xf>
    <xf numFmtId="0" fontId="0" fillId="0" borderId="15" xfId="0" applyBorder="1" applyAlignment="1">
      <alignment wrapText="1"/>
    </xf>
  </cellXfs>
  <cellStyles count="9">
    <cellStyle name="Comma" xfId="6" builtinId="3"/>
    <cellStyle name="Currency" xfId="1" builtinId="4"/>
    <cellStyle name="Normal" xfId="0" builtinId="0"/>
    <cellStyle name="Normal 19" xfId="3"/>
    <cellStyle name="Normal 2" xfId="2"/>
    <cellStyle name="Normal 98" xfId="5"/>
    <cellStyle name="Obično 17" xfId="7"/>
    <cellStyle name="Obično 2 2" xfId="8"/>
    <cellStyle name="Style 1" xfId="4"/>
  </cellStyles>
  <dxfs count="0"/>
  <tableStyles count="0" defaultTableStyle="TableStyleMedium2" defaultPivotStyle="PivotStyleLight16"/>
  <colors>
    <mruColors>
      <color rgb="FFCF2F96"/>
      <color rgb="FFC49FC7"/>
      <color rgb="FFFF0066"/>
      <color rgb="FF96228E"/>
      <color rgb="FF99CC00"/>
      <color rgb="FF96226D"/>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5953</xdr:rowOff>
    </xdr:from>
    <xdr:to>
      <xdr:col>5</xdr:col>
      <xdr:colOff>742950</xdr:colOff>
      <xdr:row>3</xdr:row>
      <xdr:rowOff>142280</xdr:rowOff>
    </xdr:to>
    <xdr:grpSp>
      <xdr:nvGrpSpPr>
        <xdr:cNvPr id="5121" name="Group 3">
          <a:extLst>
            <a:ext uri="{FF2B5EF4-FFF2-40B4-BE49-F238E27FC236}">
              <a16:creationId xmlns="" xmlns:a16="http://schemas.microsoft.com/office/drawing/2014/main" id="{00000000-0008-0000-0000-000001140000}"/>
            </a:ext>
          </a:extLst>
        </xdr:cNvPr>
        <xdr:cNvGrpSpPr>
          <a:grpSpLocks/>
        </xdr:cNvGrpSpPr>
      </xdr:nvGrpSpPr>
      <xdr:grpSpPr bwMode="auto">
        <a:xfrm>
          <a:off x="9525" y="355203"/>
          <a:ext cx="5895975" cy="523677"/>
          <a:chOff x="1310" y="912"/>
          <a:chExt cx="9834" cy="885"/>
        </a:xfrm>
      </xdr:grpSpPr>
      <xdr:sp macro="" textlink="">
        <xdr:nvSpPr>
          <xdr:cNvPr id="5124" name="Text Box 6">
            <a:extLst>
              <a:ext uri="{FF2B5EF4-FFF2-40B4-BE49-F238E27FC236}">
                <a16:creationId xmlns="" xmlns:a16="http://schemas.microsoft.com/office/drawing/2014/main" id="{00000000-0008-0000-0000-000004140000}"/>
              </a:ext>
            </a:extLst>
          </xdr:cNvPr>
          <xdr:cNvSpPr txBox="1">
            <a:spLocks noChangeArrowheads="1"/>
          </xdr:cNvSpPr>
        </xdr:nvSpPr>
        <xdr:spPr bwMode="auto">
          <a:xfrm>
            <a:off x="7629" y="912"/>
            <a:ext cx="3515" cy="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700" b="0" i="0" u="none" strike="noStrike" baseline="0">
                <a:solidFill>
                  <a:srgbClr val="000000"/>
                </a:solidFill>
                <a:latin typeface="Swis721 Lt BT"/>
              </a:rPr>
              <a:t>P R O J E K T I R A N J E   I   N A D Z O R</a:t>
            </a:r>
          </a:p>
          <a:p>
            <a:pPr algn="l" rtl="0">
              <a:defRPr sz="1000"/>
            </a:pPr>
            <a:r>
              <a:rPr lang="en-GB" sz="700" b="0" i="0" u="none" strike="noStrike" baseline="0">
                <a:solidFill>
                  <a:srgbClr val="000000"/>
                </a:solidFill>
                <a:latin typeface="Swis721 Lt BT"/>
              </a:rPr>
              <a:t>10 000  Z A G R E B,   Kneza Višeslava 14</a:t>
            </a:r>
          </a:p>
          <a:p>
            <a:pPr algn="l" rtl="0">
              <a:defRPr sz="1000"/>
            </a:pPr>
            <a:r>
              <a:rPr lang="en-GB" sz="700" b="0" i="0" u="none" strike="noStrike" baseline="0">
                <a:solidFill>
                  <a:srgbClr val="000000"/>
                </a:solidFill>
                <a:latin typeface="Swis721 Lt BT"/>
              </a:rPr>
              <a:t>OIB: 80640761786   MB: 03891429</a:t>
            </a:r>
          </a:p>
          <a:p>
            <a:pPr algn="l" rtl="0">
              <a:defRPr sz="1000"/>
            </a:pPr>
            <a:r>
              <a:rPr lang="en-GB" sz="700" b="1" i="0" u="none" strike="noStrike" baseline="0">
                <a:solidFill>
                  <a:srgbClr val="000000"/>
                </a:solidFill>
                <a:latin typeface="Swis721 Lt BT"/>
              </a:rPr>
              <a:t>t</a:t>
            </a:r>
            <a:r>
              <a:rPr lang="en-GB" sz="700" b="0" i="0" u="none" strike="noStrike" baseline="0">
                <a:solidFill>
                  <a:srgbClr val="000000"/>
                </a:solidFill>
                <a:latin typeface="Swis721 Lt BT"/>
              </a:rPr>
              <a:t>: 01/4610207   </a:t>
            </a:r>
            <a:r>
              <a:rPr lang="en-GB" sz="700" b="1" i="0" u="none" strike="noStrike" baseline="0">
                <a:solidFill>
                  <a:srgbClr val="000000"/>
                </a:solidFill>
                <a:latin typeface="Swis721 Lt BT"/>
              </a:rPr>
              <a:t>f</a:t>
            </a:r>
            <a:r>
              <a:rPr lang="en-GB" sz="700" b="0" i="0" u="none" strike="noStrike" baseline="0">
                <a:solidFill>
                  <a:srgbClr val="000000"/>
                </a:solidFill>
                <a:latin typeface="Swis721 Lt BT"/>
              </a:rPr>
              <a:t>: 01/4670305   </a:t>
            </a:r>
            <a:r>
              <a:rPr lang="en-GB" sz="700" b="1" i="0" u="none" strike="noStrike" baseline="0">
                <a:solidFill>
                  <a:srgbClr val="000000"/>
                </a:solidFill>
                <a:latin typeface="Swis721 Lt BT"/>
              </a:rPr>
              <a:t>e: </a:t>
            </a:r>
            <a:r>
              <a:rPr lang="en-GB" sz="700" b="0" i="0" u="none" strike="noStrike" baseline="0">
                <a:solidFill>
                  <a:srgbClr val="000000"/>
                </a:solidFill>
                <a:latin typeface="Swis721 Lt BT"/>
              </a:rPr>
              <a:t>3.p@zg.t-com.hr</a:t>
            </a:r>
          </a:p>
          <a:p>
            <a:pPr algn="l" rtl="0">
              <a:defRPr sz="1000"/>
            </a:pPr>
            <a:endParaRPr lang="en-GB" sz="700" b="0" i="0" u="none" strike="noStrike" baseline="0">
              <a:solidFill>
                <a:srgbClr val="000000"/>
              </a:solidFill>
              <a:latin typeface="Swis721 Lt BT"/>
            </a:endParaRPr>
          </a:p>
          <a:p>
            <a:pPr algn="l" rtl="0">
              <a:defRPr sz="1000"/>
            </a:pPr>
            <a:endParaRPr lang="en-GB" sz="700" b="0" i="0" u="none" strike="noStrike" baseline="0">
              <a:solidFill>
                <a:srgbClr val="000000"/>
              </a:solidFill>
              <a:latin typeface="Swis721 Lt BT"/>
            </a:endParaRPr>
          </a:p>
        </xdr:txBody>
      </xdr:sp>
      <xdr:sp macro="" textlink="">
        <xdr:nvSpPr>
          <xdr:cNvPr id="5123" name="Line 7">
            <a:extLst>
              <a:ext uri="{FF2B5EF4-FFF2-40B4-BE49-F238E27FC236}">
                <a16:creationId xmlns="" xmlns:a16="http://schemas.microsoft.com/office/drawing/2014/main" id="{00000000-0008-0000-0000-000003140000}"/>
              </a:ext>
            </a:extLst>
          </xdr:cNvPr>
          <xdr:cNvSpPr>
            <a:spLocks noChangeShapeType="1"/>
          </xdr:cNvSpPr>
        </xdr:nvSpPr>
        <xdr:spPr bwMode="auto">
          <a:xfrm>
            <a:off x="4055" y="1712"/>
            <a:ext cx="6859" cy="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22" name="Line 8">
            <a:extLst>
              <a:ext uri="{FF2B5EF4-FFF2-40B4-BE49-F238E27FC236}">
                <a16:creationId xmlns="" xmlns:a16="http://schemas.microsoft.com/office/drawing/2014/main" id="{00000000-0008-0000-0000-000002140000}"/>
              </a:ext>
            </a:extLst>
          </xdr:cNvPr>
          <xdr:cNvSpPr>
            <a:spLocks noChangeShapeType="1"/>
          </xdr:cNvSpPr>
        </xdr:nvSpPr>
        <xdr:spPr bwMode="auto">
          <a:xfrm>
            <a:off x="1310" y="1712"/>
            <a:ext cx="1350" cy="1"/>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742950</xdr:colOff>
          <xdr:row>0</xdr:row>
          <xdr:rowOff>260350</xdr:rowOff>
        </xdr:from>
        <xdr:to>
          <xdr:col>1</xdr:col>
          <xdr:colOff>1009650</xdr:colOff>
          <xdr:row>5</xdr:row>
          <xdr:rowOff>38100</xdr:rowOff>
        </xdr:to>
        <xdr:sp macro="" textlink="">
          <xdr:nvSpPr>
            <xdr:cNvPr id="5127" name="Object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0</xdr:colOff>
      <xdr:row>8</xdr:row>
      <xdr:rowOff>371475</xdr:rowOff>
    </xdr:from>
    <xdr:ext cx="184731" cy="264560"/>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4953000" y="212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9</xdr:row>
      <xdr:rowOff>371475</xdr:rowOff>
    </xdr:from>
    <xdr:ext cx="184731" cy="264560"/>
    <xdr:sp macro="" textlink="">
      <xdr:nvSpPr>
        <xdr:cNvPr id="2" name="TextBox 1">
          <a:extLst>
            <a:ext uri="{FF2B5EF4-FFF2-40B4-BE49-F238E27FC236}">
              <a16:creationId xmlns="" xmlns:a16="http://schemas.microsoft.com/office/drawing/2014/main" id="{00000000-0008-0000-0300-000002000000}"/>
            </a:ext>
          </a:extLst>
        </xdr:cNvPr>
        <xdr:cNvSpPr txBox="1"/>
      </xdr:nvSpPr>
      <xdr:spPr>
        <a:xfrm>
          <a:off x="463867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9</xdr:row>
      <xdr:rowOff>371475</xdr:rowOff>
    </xdr:from>
    <xdr:ext cx="184731" cy="264560"/>
    <xdr:sp macro="" textlink="">
      <xdr:nvSpPr>
        <xdr:cNvPr id="2" name="TextBox 1">
          <a:extLst>
            <a:ext uri="{FF2B5EF4-FFF2-40B4-BE49-F238E27FC236}">
              <a16:creationId xmlns="" xmlns:a16="http://schemas.microsoft.com/office/drawing/2014/main" id="{00000000-0008-0000-0700-000002000000}"/>
            </a:ext>
          </a:extLst>
        </xdr:cNvPr>
        <xdr:cNvSpPr txBox="1"/>
      </xdr:nvSpPr>
      <xdr:spPr>
        <a:xfrm>
          <a:off x="5600700" y="2124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7030A0"/>
  </sheetPr>
  <dimension ref="A1:F43"/>
  <sheetViews>
    <sheetView view="pageBreakPreview" zoomScaleNormal="100" zoomScaleSheetLayoutView="100" workbookViewId="0">
      <selection activeCell="I13" sqref="I13"/>
    </sheetView>
  </sheetViews>
  <sheetFormatPr defaultRowHeight="14.5" x14ac:dyDescent="0.35"/>
  <cols>
    <col min="1" max="1" width="11.7265625" customWidth="1"/>
    <col min="2" max="2" width="34.7265625" customWidth="1"/>
    <col min="3" max="5" width="9.1796875" customWidth="1"/>
    <col min="6" max="6" width="10.54296875" style="23" customWidth="1"/>
  </cols>
  <sheetData>
    <row r="1" spans="1:6" ht="27.75" x14ac:dyDescent="0.25">
      <c r="B1" s="89"/>
      <c r="C1" s="90"/>
      <c r="D1" s="189" t="s">
        <v>121</v>
      </c>
      <c r="E1" s="91"/>
      <c r="F1" s="91"/>
    </row>
    <row r="2" spans="1:6" ht="15" x14ac:dyDescent="0.25">
      <c r="B2" s="92"/>
      <c r="C2" s="90"/>
      <c r="D2" s="91"/>
      <c r="E2" s="93"/>
      <c r="F2" s="94"/>
    </row>
    <row r="3" spans="1:6" ht="15.75" x14ac:dyDescent="0.25">
      <c r="B3" s="59"/>
    </row>
    <row r="4" spans="1:6" ht="15.75" x14ac:dyDescent="0.25">
      <c r="B4" s="59"/>
    </row>
    <row r="5" spans="1:6" ht="15.75" x14ac:dyDescent="0.25">
      <c r="A5" s="73"/>
      <c r="B5" s="59"/>
      <c r="F5" s="68"/>
    </row>
    <row r="6" spans="1:6" ht="15" x14ac:dyDescent="0.25">
      <c r="A6" s="84"/>
      <c r="B6" s="85"/>
      <c r="C6" s="50"/>
      <c r="D6" s="50"/>
      <c r="F6" s="69"/>
    </row>
    <row r="7" spans="1:6" ht="15" x14ac:dyDescent="0.25">
      <c r="A7" s="84"/>
      <c r="B7" s="85"/>
      <c r="C7" s="37"/>
      <c r="D7" s="37"/>
      <c r="E7" s="40"/>
      <c r="F7" s="69"/>
    </row>
    <row r="8" spans="1:6" ht="15" x14ac:dyDescent="0.25">
      <c r="A8" s="74"/>
      <c r="C8" s="50"/>
      <c r="E8" s="23"/>
      <c r="F8" s="69"/>
    </row>
    <row r="9" spans="1:6" ht="15" x14ac:dyDescent="0.25">
      <c r="A9" s="74"/>
      <c r="F9" s="68"/>
    </row>
    <row r="10" spans="1:6" ht="15" x14ac:dyDescent="0.25">
      <c r="A10" s="74"/>
      <c r="F10" s="68"/>
    </row>
    <row r="11" spans="1:6" ht="15" x14ac:dyDescent="0.25">
      <c r="A11" s="74"/>
      <c r="F11" s="68"/>
    </row>
    <row r="12" spans="1:6" ht="15" x14ac:dyDescent="0.25">
      <c r="A12" s="74"/>
      <c r="F12" s="68"/>
    </row>
    <row r="13" spans="1:6" ht="15" x14ac:dyDescent="0.25">
      <c r="A13" s="74"/>
      <c r="F13" s="68"/>
    </row>
    <row r="14" spans="1:6" ht="15" x14ac:dyDescent="0.25">
      <c r="A14" s="74"/>
      <c r="F14" s="68"/>
    </row>
    <row r="15" spans="1:6" ht="15" x14ac:dyDescent="0.25">
      <c r="A15" s="74"/>
      <c r="F15" s="68"/>
    </row>
    <row r="16" spans="1:6" ht="15" x14ac:dyDescent="0.25">
      <c r="A16" s="74"/>
      <c r="F16" s="68"/>
    </row>
    <row r="17" spans="1:6" ht="15" x14ac:dyDescent="0.25">
      <c r="A17" s="74"/>
      <c r="F17" s="68"/>
    </row>
    <row r="18" spans="1:6" ht="23.25" x14ac:dyDescent="0.35">
      <c r="A18" s="73"/>
      <c r="B18" s="95"/>
      <c r="F18" s="68"/>
    </row>
    <row r="19" spans="1:6" ht="15.75" x14ac:dyDescent="0.25">
      <c r="A19" s="73"/>
      <c r="B19" s="59"/>
      <c r="F19" s="68"/>
    </row>
    <row r="20" spans="1:6" ht="15" x14ac:dyDescent="0.25">
      <c r="A20" s="84"/>
      <c r="B20" s="85"/>
      <c r="C20" s="50"/>
      <c r="D20" s="50"/>
      <c r="F20" s="69"/>
    </row>
    <row r="21" spans="1:6" x14ac:dyDescent="0.35">
      <c r="A21" s="84"/>
      <c r="B21" s="85"/>
      <c r="C21" s="37"/>
      <c r="D21" s="37"/>
      <c r="E21" s="40"/>
      <c r="F21" s="69"/>
    </row>
    <row r="22" spans="1:6" ht="23.5" customHeight="1" x14ac:dyDescent="0.55000000000000004">
      <c r="A22" s="374" t="s">
        <v>158</v>
      </c>
      <c r="B22" s="374"/>
      <c r="C22" s="374"/>
      <c r="D22" s="374"/>
      <c r="E22" s="374"/>
      <c r="F22" s="374"/>
    </row>
    <row r="23" spans="1:6" ht="15" customHeight="1" x14ac:dyDescent="0.55000000000000004">
      <c r="A23" s="84"/>
      <c r="B23" s="320"/>
      <c r="C23" s="320"/>
      <c r="D23" s="320"/>
      <c r="E23" s="40"/>
      <c r="F23" s="69"/>
    </row>
    <row r="24" spans="1:6" x14ac:dyDescent="0.35">
      <c r="A24" s="84"/>
      <c r="B24" s="85"/>
      <c r="C24" s="37"/>
      <c r="D24" s="37"/>
      <c r="E24" s="40"/>
      <c r="F24" s="69"/>
    </row>
    <row r="25" spans="1:6" ht="15" x14ac:dyDescent="0.25">
      <c r="A25" s="84"/>
      <c r="B25" s="85"/>
      <c r="C25" s="37"/>
      <c r="D25" s="37"/>
      <c r="E25" s="40"/>
      <c r="F25" s="69"/>
    </row>
    <row r="26" spans="1:6" ht="15" x14ac:dyDescent="0.25">
      <c r="A26" s="84"/>
      <c r="B26" s="85"/>
      <c r="C26" s="37"/>
      <c r="D26" s="37"/>
      <c r="E26" s="40"/>
      <c r="F26" s="69"/>
    </row>
    <row r="27" spans="1:6" ht="15" x14ac:dyDescent="0.25">
      <c r="A27" s="84"/>
      <c r="B27" s="85"/>
      <c r="C27" s="37"/>
      <c r="D27" s="37"/>
      <c r="E27" s="40"/>
      <c r="F27" s="69"/>
    </row>
    <row r="28" spans="1:6" ht="15" x14ac:dyDescent="0.25">
      <c r="A28" s="84"/>
      <c r="B28" s="85"/>
      <c r="C28" s="37"/>
      <c r="D28" s="37"/>
      <c r="E28" s="40"/>
      <c r="F28" s="69"/>
    </row>
    <row r="29" spans="1:6" ht="15" x14ac:dyDescent="0.25">
      <c r="A29" s="84"/>
      <c r="B29" s="85"/>
      <c r="C29" s="37"/>
      <c r="D29" s="37"/>
      <c r="E29" s="40"/>
      <c r="F29" s="69"/>
    </row>
    <row r="30" spans="1:6" ht="15" x14ac:dyDescent="0.25">
      <c r="A30" s="84"/>
      <c r="B30" s="85"/>
      <c r="C30" s="37"/>
      <c r="D30" s="37"/>
      <c r="E30" s="40"/>
      <c r="F30" s="69"/>
    </row>
    <row r="31" spans="1:6" ht="15" x14ac:dyDescent="0.25">
      <c r="A31" s="84"/>
      <c r="B31" s="85"/>
      <c r="F31" s="69"/>
    </row>
    <row r="32" spans="1:6" x14ac:dyDescent="0.35">
      <c r="A32" s="84"/>
      <c r="B32" s="45" t="s">
        <v>221</v>
      </c>
      <c r="F32" s="69"/>
    </row>
    <row r="33" spans="1:6" x14ac:dyDescent="0.35">
      <c r="A33" s="84"/>
      <c r="B33" s="96" t="s">
        <v>222</v>
      </c>
      <c r="C33" s="61"/>
      <c r="F33" s="69"/>
    </row>
    <row r="34" spans="1:6" x14ac:dyDescent="0.35">
      <c r="A34" s="74"/>
      <c r="B34" s="188" t="s">
        <v>223</v>
      </c>
      <c r="E34" s="23"/>
      <c r="F34" s="69"/>
    </row>
    <row r="35" spans="1:6" ht="15.5" x14ac:dyDescent="0.35">
      <c r="A35" s="86"/>
      <c r="B35" s="96" t="s">
        <v>224</v>
      </c>
      <c r="D35" s="87"/>
      <c r="E35" s="87"/>
      <c r="F35" s="88"/>
    </row>
    <row r="36" spans="1:6" ht="15.75" customHeight="1" x14ac:dyDescent="0.35"/>
    <row r="39" spans="1:6" x14ac:dyDescent="0.35">
      <c r="B39" s="96" t="s">
        <v>25</v>
      </c>
      <c r="C39" s="61"/>
    </row>
    <row r="40" spans="1:6" x14ac:dyDescent="0.35">
      <c r="B40" s="187" t="s">
        <v>120</v>
      </c>
      <c r="C40" s="186"/>
    </row>
    <row r="43" spans="1:6" x14ac:dyDescent="0.35">
      <c r="B43" s="74"/>
      <c r="E43" s="74" t="s">
        <v>220</v>
      </c>
    </row>
  </sheetData>
  <mergeCells count="1">
    <mergeCell ref="A22:F2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AutoCAD.Drawing.23" shapeId="5127" r:id="rId4">
          <objectPr defaultSize="0" autoPict="0" r:id="rId5">
            <anchor moveWithCells="1" sizeWithCells="1">
              <from>
                <xdr:col>0</xdr:col>
                <xdr:colOff>742950</xdr:colOff>
                <xdr:row>0</xdr:row>
                <xdr:rowOff>260350</xdr:rowOff>
              </from>
              <to>
                <xdr:col>1</xdr:col>
                <xdr:colOff>1009650</xdr:colOff>
                <xdr:row>5</xdr:row>
                <xdr:rowOff>38100</xdr:rowOff>
              </to>
            </anchor>
          </objectPr>
        </oleObject>
      </mc:Choice>
      <mc:Fallback>
        <oleObject progId="AutoCAD.Drawing.23" shapeId="512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9FC7"/>
    <pageSetUpPr fitToPage="1"/>
  </sheetPr>
  <dimension ref="A1:F425"/>
  <sheetViews>
    <sheetView view="pageBreakPreview" topLeftCell="A22" zoomScaleNormal="100" zoomScaleSheetLayoutView="100" workbookViewId="0">
      <selection activeCell="Q19" sqref="Q19"/>
    </sheetView>
  </sheetViews>
  <sheetFormatPr defaultRowHeight="14.5" x14ac:dyDescent="0.35"/>
  <cols>
    <col min="1" max="1" width="11.7265625" style="39" customWidth="1"/>
    <col min="2" max="2" width="49.7265625" style="147" customWidth="1"/>
    <col min="3" max="3" width="9.1796875" style="50"/>
    <col min="4" max="4" width="10.1796875" style="36" bestFit="1" customWidth="1"/>
    <col min="5" max="5" width="9.1796875" style="23"/>
    <col min="6" max="6" width="9.1796875" style="40"/>
  </cols>
  <sheetData>
    <row r="1" spans="1:6" s="1" customFormat="1" ht="15" customHeight="1" x14ac:dyDescent="0.25">
      <c r="A1" s="375"/>
      <c r="B1" s="78" t="s">
        <v>24</v>
      </c>
      <c r="C1" s="67" t="s">
        <v>0</v>
      </c>
      <c r="D1" s="251" t="s">
        <v>226</v>
      </c>
      <c r="E1" s="252"/>
      <c r="F1" s="253"/>
    </row>
    <row r="2" spans="1:6" s="1" customFormat="1" ht="12.5" thickBot="1" x14ac:dyDescent="0.3">
      <c r="A2" s="376"/>
      <c r="B2" s="66" t="s">
        <v>119</v>
      </c>
      <c r="C2" s="65" t="s">
        <v>1</v>
      </c>
      <c r="D2" s="77" t="s">
        <v>225</v>
      </c>
      <c r="E2" s="76"/>
      <c r="F2" s="2"/>
    </row>
    <row r="3" spans="1:6" x14ac:dyDescent="0.35">
      <c r="A3" s="4"/>
      <c r="B3" s="123"/>
      <c r="C3" s="124"/>
      <c r="D3" s="6"/>
      <c r="E3" s="7"/>
      <c r="F3" s="7"/>
    </row>
    <row r="4" spans="1:6" ht="21" x14ac:dyDescent="0.35">
      <c r="A4" s="8" t="s">
        <v>2</v>
      </c>
      <c r="B4" s="9" t="s">
        <v>3</v>
      </c>
      <c r="C4" s="9" t="s">
        <v>4</v>
      </c>
      <c r="D4" s="10" t="s">
        <v>5</v>
      </c>
      <c r="E4" s="125" t="s">
        <v>6</v>
      </c>
      <c r="F4" s="12" t="s">
        <v>7</v>
      </c>
    </row>
    <row r="5" spans="1:6" ht="15" x14ac:dyDescent="0.25">
      <c r="A5" s="126"/>
      <c r="B5" s="127"/>
      <c r="C5" s="128"/>
      <c r="D5" s="129"/>
      <c r="E5" s="19"/>
      <c r="F5" s="130"/>
    </row>
    <row r="6" spans="1:6" ht="15.75" x14ac:dyDescent="0.25">
      <c r="A6" s="131" t="s">
        <v>67</v>
      </c>
      <c r="B6" s="132" t="s">
        <v>68</v>
      </c>
    </row>
    <row r="7" spans="1:6" ht="15" x14ac:dyDescent="0.25">
      <c r="A7" s="167"/>
      <c r="B7" s="145"/>
      <c r="E7" s="32"/>
      <c r="F7" s="146"/>
    </row>
    <row r="8" spans="1:6" x14ac:dyDescent="0.35">
      <c r="A8" s="133" t="s">
        <v>78</v>
      </c>
      <c r="B8" s="134" t="s">
        <v>95</v>
      </c>
      <c r="C8" s="135"/>
      <c r="D8" s="136"/>
      <c r="E8" s="28"/>
      <c r="F8" s="137"/>
    </row>
    <row r="10" spans="1:6" ht="27.75" customHeight="1" x14ac:dyDescent="0.35">
      <c r="A10" s="34" t="s">
        <v>11</v>
      </c>
      <c r="B10" s="396" t="s">
        <v>104</v>
      </c>
      <c r="C10" s="396"/>
      <c r="D10" s="396"/>
      <c r="E10" s="396"/>
      <c r="F10" s="54"/>
    </row>
    <row r="11" spans="1:6" ht="147" customHeight="1" x14ac:dyDescent="0.35">
      <c r="A11" s="34"/>
      <c r="B11" s="396" t="s">
        <v>96</v>
      </c>
      <c r="C11" s="396"/>
      <c r="D11" s="396"/>
      <c r="E11" s="396"/>
      <c r="F11" s="54"/>
    </row>
    <row r="12" spans="1:6" ht="72.5" customHeight="1" x14ac:dyDescent="0.35">
      <c r="A12" s="34"/>
      <c r="B12" s="396" t="s">
        <v>130</v>
      </c>
      <c r="C12" s="396"/>
      <c r="D12" s="396"/>
      <c r="E12" s="396"/>
      <c r="F12" s="54"/>
    </row>
    <row r="13" spans="1:6" ht="60" customHeight="1" x14ac:dyDescent="0.35">
      <c r="A13" s="34"/>
      <c r="B13" s="396" t="s">
        <v>97</v>
      </c>
      <c r="C13" s="396"/>
      <c r="D13" s="396"/>
      <c r="E13" s="396"/>
      <c r="F13" s="54"/>
    </row>
    <row r="14" spans="1:6" ht="48.5" customHeight="1" x14ac:dyDescent="0.35">
      <c r="A14" s="34"/>
      <c r="B14" s="396" t="s">
        <v>98</v>
      </c>
      <c r="C14" s="396"/>
      <c r="D14" s="396"/>
      <c r="E14" s="396"/>
      <c r="F14" s="54"/>
    </row>
    <row r="15" spans="1:6" ht="181" customHeight="1" x14ac:dyDescent="0.35">
      <c r="A15" s="34"/>
      <c r="B15" s="396" t="s">
        <v>131</v>
      </c>
      <c r="C15" s="396"/>
      <c r="D15" s="396"/>
      <c r="E15" s="396"/>
      <c r="F15" s="54"/>
    </row>
    <row r="16" spans="1:6" ht="15" x14ac:dyDescent="0.25">
      <c r="A16" s="34"/>
      <c r="B16" s="112"/>
      <c r="C16" s="115"/>
      <c r="D16" s="53"/>
      <c r="E16" s="51"/>
      <c r="F16" s="54"/>
    </row>
    <row r="17" spans="1:6" ht="107" customHeight="1" x14ac:dyDescent="0.35">
      <c r="A17" s="70" t="s">
        <v>12</v>
      </c>
      <c r="B17" s="153" t="s">
        <v>133</v>
      </c>
      <c r="C17" s="215"/>
      <c r="D17" s="216"/>
      <c r="E17" s="217"/>
      <c r="F17" s="218"/>
    </row>
    <row r="18" spans="1:6" ht="13.5" customHeight="1" x14ac:dyDescent="0.35">
      <c r="A18" s="219"/>
      <c r="B18" s="116" t="s">
        <v>105</v>
      </c>
      <c r="C18" s="215"/>
      <c r="D18" s="216"/>
      <c r="E18" s="217"/>
      <c r="F18" s="218"/>
    </row>
    <row r="19" spans="1:6" ht="16" customHeight="1" x14ac:dyDescent="0.35">
      <c r="A19" s="220"/>
      <c r="B19" s="345" t="s">
        <v>132</v>
      </c>
      <c r="C19" s="232" t="s">
        <v>20</v>
      </c>
      <c r="D19" s="52">
        <f>3.29*9.5+2.09*(18.62+8.25+8.1+17.26)+1.2*(3.91*3)</f>
        <v>154.49170000000001</v>
      </c>
      <c r="E19" s="223"/>
      <c r="F19" s="192">
        <f>D19*E19</f>
        <v>0</v>
      </c>
    </row>
    <row r="20" spans="1:6" x14ac:dyDescent="0.35">
      <c r="A20" s="255"/>
      <c r="B20" s="259"/>
      <c r="C20" s="260"/>
      <c r="D20" s="257"/>
      <c r="E20" s="258"/>
      <c r="F20" s="254"/>
    </row>
    <row r="21" spans="1:6" ht="94" customHeight="1" x14ac:dyDescent="0.35">
      <c r="A21" s="70" t="s">
        <v>13</v>
      </c>
      <c r="B21" s="153" t="s">
        <v>202</v>
      </c>
      <c r="C21" s="215"/>
      <c r="D21" s="216"/>
      <c r="E21" s="218"/>
      <c r="F21" s="221"/>
    </row>
    <row r="22" spans="1:6" x14ac:dyDescent="0.35">
      <c r="A22" s="219"/>
      <c r="B22" s="116" t="s">
        <v>117</v>
      </c>
      <c r="C22" s="215"/>
      <c r="D22" s="216"/>
      <c r="E22" s="217"/>
      <c r="F22" s="218"/>
    </row>
    <row r="23" spans="1:6" x14ac:dyDescent="0.35">
      <c r="A23" s="219"/>
      <c r="B23" s="116"/>
      <c r="C23" s="160" t="s">
        <v>20</v>
      </c>
      <c r="D23" s="53">
        <f>3.47+19.71+3.78+4.03+16.04</f>
        <v>47.03</v>
      </c>
      <c r="E23" s="222"/>
      <c r="F23" s="254">
        <f>D23*E23</f>
        <v>0</v>
      </c>
    </row>
    <row r="24" spans="1:6" x14ac:dyDescent="0.35">
      <c r="A24" s="219"/>
      <c r="B24" s="116"/>
      <c r="C24" s="160"/>
      <c r="D24" s="53"/>
      <c r="E24" s="222"/>
      <c r="F24" s="254"/>
    </row>
    <row r="25" spans="1:6" x14ac:dyDescent="0.35">
      <c r="A25" s="233" t="s">
        <v>78</v>
      </c>
      <c r="B25" s="179" t="s">
        <v>149</v>
      </c>
      <c r="C25" s="234"/>
      <c r="D25" s="180"/>
      <c r="E25" s="235"/>
      <c r="F25" s="237">
        <f>SUM(F19:F24)</f>
        <v>0</v>
      </c>
    </row>
    <row r="26" spans="1:6" x14ac:dyDescent="0.35">
      <c r="E26" s="40"/>
      <c r="F26" s="72"/>
    </row>
    <row r="27" spans="1:6" x14ac:dyDescent="0.35">
      <c r="E27" s="40"/>
    </row>
    <row r="28" spans="1:6" x14ac:dyDescent="0.35">
      <c r="E28" s="40"/>
    </row>
    <row r="29" spans="1:6" x14ac:dyDescent="0.35">
      <c r="E29" s="40"/>
    </row>
    <row r="30" spans="1:6" x14ac:dyDescent="0.35">
      <c r="E30" s="40"/>
    </row>
    <row r="31" spans="1:6" x14ac:dyDescent="0.35">
      <c r="E31" s="40"/>
    </row>
    <row r="32" spans="1:6" x14ac:dyDescent="0.35">
      <c r="E32" s="40"/>
    </row>
    <row r="33" spans="5:5" x14ac:dyDescent="0.35">
      <c r="E33" s="40"/>
    </row>
    <row r="34" spans="5:5" x14ac:dyDescent="0.35">
      <c r="E34" s="40"/>
    </row>
    <row r="35" spans="5:5" x14ac:dyDescent="0.35">
      <c r="E35" s="40"/>
    </row>
    <row r="36" spans="5:5" x14ac:dyDescent="0.35">
      <c r="E36" s="40"/>
    </row>
    <row r="37" spans="5:5" x14ac:dyDescent="0.35">
      <c r="E37" s="40"/>
    </row>
    <row r="38" spans="5:5" x14ac:dyDescent="0.35">
      <c r="E38" s="40"/>
    </row>
    <row r="39" spans="5:5" x14ac:dyDescent="0.35">
      <c r="E39" s="40"/>
    </row>
    <row r="40" spans="5:5" x14ac:dyDescent="0.35">
      <c r="E40" s="40"/>
    </row>
    <row r="41" spans="5:5" x14ac:dyDescent="0.35">
      <c r="E41" s="40"/>
    </row>
    <row r="42" spans="5:5" x14ac:dyDescent="0.35">
      <c r="E42" s="40"/>
    </row>
    <row r="43" spans="5:5" x14ac:dyDescent="0.35">
      <c r="E43" s="40"/>
    </row>
    <row r="44" spans="5:5" x14ac:dyDescent="0.35">
      <c r="E44" s="40"/>
    </row>
    <row r="45" spans="5:5" x14ac:dyDescent="0.35">
      <c r="E45" s="40"/>
    </row>
    <row r="46" spans="5:5" x14ac:dyDescent="0.35">
      <c r="E46" s="40"/>
    </row>
    <row r="47" spans="5:5" x14ac:dyDescent="0.35">
      <c r="E47" s="40"/>
    </row>
    <row r="48" spans="5:5" x14ac:dyDescent="0.35">
      <c r="E48" s="40"/>
    </row>
    <row r="49" spans="5:5" x14ac:dyDescent="0.35">
      <c r="E49" s="40"/>
    </row>
    <row r="50" spans="5:5" x14ac:dyDescent="0.35">
      <c r="E50" s="40"/>
    </row>
    <row r="51" spans="5:5" x14ac:dyDescent="0.35">
      <c r="E51" s="40"/>
    </row>
    <row r="52" spans="5:5" x14ac:dyDescent="0.35">
      <c r="E52" s="40"/>
    </row>
    <row r="53" spans="5:5" x14ac:dyDescent="0.35">
      <c r="E53" s="40"/>
    </row>
    <row r="54" spans="5:5" x14ac:dyDescent="0.35">
      <c r="E54" s="40"/>
    </row>
    <row r="55" spans="5:5" x14ac:dyDescent="0.35">
      <c r="E55" s="40"/>
    </row>
    <row r="56" spans="5:5" x14ac:dyDescent="0.35">
      <c r="E56" s="40"/>
    </row>
    <row r="57" spans="5:5" x14ac:dyDescent="0.35">
      <c r="E57" s="40"/>
    </row>
    <row r="58" spans="5:5" x14ac:dyDescent="0.35">
      <c r="E58" s="40"/>
    </row>
    <row r="59" spans="5:5" x14ac:dyDescent="0.35">
      <c r="E59" s="40"/>
    </row>
    <row r="60" spans="5:5" x14ac:dyDescent="0.35">
      <c r="E60" s="40"/>
    </row>
    <row r="61" spans="5:5" x14ac:dyDescent="0.35">
      <c r="E61" s="40"/>
    </row>
    <row r="62" spans="5:5" x14ac:dyDescent="0.35">
      <c r="E62" s="40"/>
    </row>
    <row r="63" spans="5:5" x14ac:dyDescent="0.35">
      <c r="E63" s="40"/>
    </row>
    <row r="64" spans="5:5" x14ac:dyDescent="0.35">
      <c r="E64" s="40"/>
    </row>
    <row r="65" spans="5:5" x14ac:dyDescent="0.35">
      <c r="E65" s="40"/>
    </row>
    <row r="66" spans="5:5" x14ac:dyDescent="0.35">
      <c r="E66" s="40"/>
    </row>
    <row r="67" spans="5:5" x14ac:dyDescent="0.35">
      <c r="E67" s="40"/>
    </row>
    <row r="68" spans="5:5" x14ac:dyDescent="0.35">
      <c r="E68" s="40"/>
    </row>
    <row r="69" spans="5:5" x14ac:dyDescent="0.35">
      <c r="E69" s="40"/>
    </row>
    <row r="70" spans="5:5" x14ac:dyDescent="0.35">
      <c r="E70" s="40"/>
    </row>
    <row r="71" spans="5:5" x14ac:dyDescent="0.35">
      <c r="E71" s="40"/>
    </row>
    <row r="72" spans="5:5" x14ac:dyDescent="0.35">
      <c r="E72" s="40"/>
    </row>
    <row r="73" spans="5:5" x14ac:dyDescent="0.35">
      <c r="E73" s="40"/>
    </row>
    <row r="74" spans="5:5" x14ac:dyDescent="0.35">
      <c r="E74" s="40"/>
    </row>
    <row r="75" spans="5:5" x14ac:dyDescent="0.35">
      <c r="E75" s="40"/>
    </row>
    <row r="76" spans="5:5" x14ac:dyDescent="0.35">
      <c r="E76" s="40"/>
    </row>
    <row r="77" spans="5:5" x14ac:dyDescent="0.35">
      <c r="E77" s="40"/>
    </row>
    <row r="78" spans="5:5" x14ac:dyDescent="0.35">
      <c r="E78" s="40"/>
    </row>
    <row r="79" spans="5:5" x14ac:dyDescent="0.35">
      <c r="E79" s="40"/>
    </row>
    <row r="80" spans="5:5" x14ac:dyDescent="0.35">
      <c r="E80" s="40"/>
    </row>
    <row r="81" spans="5:5" x14ac:dyDescent="0.35">
      <c r="E81" s="40"/>
    </row>
    <row r="82" spans="5:5" x14ac:dyDescent="0.35">
      <c r="E82" s="40"/>
    </row>
    <row r="83" spans="5:5" x14ac:dyDescent="0.35">
      <c r="E83" s="40"/>
    </row>
    <row r="84" spans="5:5" x14ac:dyDescent="0.35">
      <c r="E84" s="40"/>
    </row>
    <row r="85" spans="5:5" x14ac:dyDescent="0.35">
      <c r="E85" s="40"/>
    </row>
    <row r="86" spans="5:5" x14ac:dyDescent="0.35">
      <c r="E86" s="40"/>
    </row>
    <row r="87" spans="5:5" x14ac:dyDescent="0.35">
      <c r="E87" s="40"/>
    </row>
    <row r="88" spans="5:5" x14ac:dyDescent="0.35">
      <c r="E88" s="40"/>
    </row>
    <row r="89" spans="5:5" x14ac:dyDescent="0.35">
      <c r="E89" s="40"/>
    </row>
    <row r="90" spans="5:5" x14ac:dyDescent="0.35">
      <c r="E90" s="40"/>
    </row>
    <row r="91" spans="5:5" x14ac:dyDescent="0.35">
      <c r="E91" s="40"/>
    </row>
    <row r="92" spans="5:5" x14ac:dyDescent="0.35">
      <c r="E92" s="40"/>
    </row>
    <row r="93" spans="5:5" x14ac:dyDescent="0.35">
      <c r="E93" s="40"/>
    </row>
    <row r="94" spans="5:5" x14ac:dyDescent="0.35">
      <c r="E94" s="40"/>
    </row>
    <row r="95" spans="5:5" x14ac:dyDescent="0.35">
      <c r="E95" s="40"/>
    </row>
    <row r="96" spans="5:5" x14ac:dyDescent="0.35">
      <c r="E96" s="40"/>
    </row>
    <row r="97" spans="5:5" x14ac:dyDescent="0.35">
      <c r="E97" s="40"/>
    </row>
    <row r="98" spans="5:5" x14ac:dyDescent="0.35">
      <c r="E98" s="40"/>
    </row>
    <row r="99" spans="5:5" x14ac:dyDescent="0.35">
      <c r="E99" s="40"/>
    </row>
    <row r="100" spans="5:5" x14ac:dyDescent="0.35">
      <c r="E100" s="40"/>
    </row>
    <row r="101" spans="5:5" x14ac:dyDescent="0.35">
      <c r="E101" s="40"/>
    </row>
    <row r="102" spans="5:5" x14ac:dyDescent="0.35">
      <c r="E102" s="40"/>
    </row>
    <row r="103" spans="5:5" x14ac:dyDescent="0.35">
      <c r="E103" s="40"/>
    </row>
    <row r="104" spans="5:5" x14ac:dyDescent="0.35">
      <c r="E104" s="40"/>
    </row>
    <row r="105" spans="5:5" x14ac:dyDescent="0.35">
      <c r="E105" s="40"/>
    </row>
    <row r="106" spans="5:5" x14ac:dyDescent="0.35">
      <c r="E106" s="40"/>
    </row>
    <row r="107" spans="5:5" x14ac:dyDescent="0.35">
      <c r="E107" s="40"/>
    </row>
    <row r="108" spans="5:5" x14ac:dyDescent="0.35">
      <c r="E108" s="40"/>
    </row>
    <row r="109" spans="5:5" x14ac:dyDescent="0.35">
      <c r="E109" s="40"/>
    </row>
    <row r="110" spans="5:5" x14ac:dyDescent="0.35">
      <c r="E110" s="40"/>
    </row>
    <row r="111" spans="5:5" x14ac:dyDescent="0.35">
      <c r="E111" s="40"/>
    </row>
    <row r="112" spans="5:5" x14ac:dyDescent="0.35">
      <c r="E112" s="40"/>
    </row>
    <row r="113" spans="5:5" x14ac:dyDescent="0.35">
      <c r="E113" s="40"/>
    </row>
    <row r="114" spans="5:5" x14ac:dyDescent="0.35">
      <c r="E114" s="40"/>
    </row>
    <row r="115" spans="5:5" x14ac:dyDescent="0.35">
      <c r="E115" s="40"/>
    </row>
    <row r="116" spans="5:5" x14ac:dyDescent="0.35">
      <c r="E116" s="40"/>
    </row>
    <row r="117" spans="5:5" x14ac:dyDescent="0.35">
      <c r="E117" s="40"/>
    </row>
    <row r="118" spans="5:5" x14ac:dyDescent="0.35">
      <c r="E118" s="40"/>
    </row>
    <row r="119" spans="5:5" x14ac:dyDescent="0.35">
      <c r="E119" s="40"/>
    </row>
    <row r="120" spans="5:5" x14ac:dyDescent="0.35">
      <c r="E120" s="40"/>
    </row>
    <row r="121" spans="5:5" x14ac:dyDescent="0.35">
      <c r="E121" s="40"/>
    </row>
    <row r="122" spans="5:5" x14ac:dyDescent="0.35">
      <c r="E122" s="40"/>
    </row>
    <row r="123" spans="5:5" x14ac:dyDescent="0.35">
      <c r="E123" s="40"/>
    </row>
    <row r="124" spans="5:5" x14ac:dyDescent="0.35">
      <c r="E124" s="40"/>
    </row>
    <row r="125" spans="5:5" x14ac:dyDescent="0.35">
      <c r="E125" s="40"/>
    </row>
    <row r="126" spans="5:5" x14ac:dyDescent="0.35">
      <c r="E126" s="40"/>
    </row>
    <row r="127" spans="5:5" x14ac:dyDescent="0.35">
      <c r="E127" s="40"/>
    </row>
    <row r="128" spans="5:5" x14ac:dyDescent="0.35">
      <c r="E128" s="40"/>
    </row>
    <row r="129" spans="5:5" x14ac:dyDescent="0.35">
      <c r="E129" s="40"/>
    </row>
    <row r="130" spans="5:5" x14ac:dyDescent="0.35">
      <c r="E130" s="40"/>
    </row>
    <row r="131" spans="5:5" x14ac:dyDescent="0.35">
      <c r="E131" s="40"/>
    </row>
    <row r="132" spans="5:5" x14ac:dyDescent="0.35">
      <c r="E132" s="40"/>
    </row>
    <row r="133" spans="5:5" x14ac:dyDescent="0.35">
      <c r="E133" s="40"/>
    </row>
    <row r="134" spans="5:5" x14ac:dyDescent="0.35">
      <c r="E134" s="40"/>
    </row>
    <row r="135" spans="5:5" x14ac:dyDescent="0.35">
      <c r="E135" s="40"/>
    </row>
    <row r="136" spans="5:5" x14ac:dyDescent="0.35">
      <c r="E136" s="40"/>
    </row>
    <row r="137" spans="5:5" x14ac:dyDescent="0.35">
      <c r="E137" s="40"/>
    </row>
    <row r="138" spans="5:5" x14ac:dyDescent="0.35">
      <c r="E138" s="40"/>
    </row>
    <row r="139" spans="5:5" x14ac:dyDescent="0.35">
      <c r="E139" s="40"/>
    </row>
    <row r="140" spans="5:5" x14ac:dyDescent="0.35">
      <c r="E140" s="40"/>
    </row>
    <row r="141" spans="5:5" x14ac:dyDescent="0.35">
      <c r="E141" s="40"/>
    </row>
    <row r="142" spans="5:5" x14ac:dyDescent="0.35">
      <c r="E142" s="40"/>
    </row>
    <row r="143" spans="5:5" x14ac:dyDescent="0.35">
      <c r="E143" s="40"/>
    </row>
    <row r="144" spans="5:5" x14ac:dyDescent="0.35">
      <c r="E144" s="40"/>
    </row>
    <row r="145" spans="5:5" x14ac:dyDescent="0.35">
      <c r="E145" s="40"/>
    </row>
    <row r="146" spans="5:5" x14ac:dyDescent="0.35">
      <c r="E146" s="40"/>
    </row>
    <row r="147" spans="5:5" x14ac:dyDescent="0.35">
      <c r="E147" s="40"/>
    </row>
    <row r="148" spans="5:5" x14ac:dyDescent="0.35">
      <c r="E148" s="40"/>
    </row>
    <row r="149" spans="5:5" x14ac:dyDescent="0.35">
      <c r="E149" s="40"/>
    </row>
    <row r="150" spans="5:5" x14ac:dyDescent="0.35">
      <c r="E150" s="40"/>
    </row>
    <row r="151" spans="5:5" x14ac:dyDescent="0.35">
      <c r="E151" s="40"/>
    </row>
    <row r="152" spans="5:5" x14ac:dyDescent="0.35">
      <c r="E152" s="40"/>
    </row>
    <row r="153" spans="5:5" x14ac:dyDescent="0.35">
      <c r="E153" s="40"/>
    </row>
    <row r="154" spans="5:5" x14ac:dyDescent="0.35">
      <c r="E154" s="40"/>
    </row>
    <row r="155" spans="5:5" x14ac:dyDescent="0.35">
      <c r="E155" s="40"/>
    </row>
    <row r="156" spans="5:5" x14ac:dyDescent="0.35">
      <c r="E156" s="40"/>
    </row>
    <row r="157" spans="5:5" x14ac:dyDescent="0.35">
      <c r="E157" s="40"/>
    </row>
    <row r="158" spans="5:5" x14ac:dyDescent="0.35">
      <c r="E158" s="40"/>
    </row>
    <row r="159" spans="5:5" x14ac:dyDescent="0.35">
      <c r="E159" s="40"/>
    </row>
    <row r="160" spans="5:5" x14ac:dyDescent="0.35">
      <c r="E160" s="40"/>
    </row>
    <row r="161" spans="5:5" x14ac:dyDescent="0.35">
      <c r="E161" s="40"/>
    </row>
    <row r="162" spans="5:5" x14ac:dyDescent="0.35">
      <c r="E162" s="40"/>
    </row>
    <row r="163" spans="5:5" x14ac:dyDescent="0.35">
      <c r="E163" s="40"/>
    </row>
    <row r="164" spans="5:5" x14ac:dyDescent="0.35">
      <c r="E164" s="40"/>
    </row>
    <row r="165" spans="5:5" x14ac:dyDescent="0.35">
      <c r="E165" s="40"/>
    </row>
    <row r="166" spans="5:5" x14ac:dyDescent="0.35">
      <c r="E166" s="40"/>
    </row>
    <row r="167" spans="5:5" x14ac:dyDescent="0.35">
      <c r="E167" s="40"/>
    </row>
    <row r="168" spans="5:5" x14ac:dyDescent="0.35">
      <c r="E168" s="40"/>
    </row>
    <row r="169" spans="5:5" x14ac:dyDescent="0.35">
      <c r="E169" s="40"/>
    </row>
    <row r="170" spans="5:5" x14ac:dyDescent="0.35">
      <c r="E170" s="40"/>
    </row>
    <row r="171" spans="5:5" x14ac:dyDescent="0.35">
      <c r="E171" s="40"/>
    </row>
    <row r="172" spans="5:5" x14ac:dyDescent="0.35">
      <c r="E172" s="40"/>
    </row>
    <row r="173" spans="5:5" x14ac:dyDescent="0.35">
      <c r="E173" s="40"/>
    </row>
    <row r="174" spans="5:5" x14ac:dyDescent="0.35">
      <c r="E174" s="40"/>
    </row>
    <row r="175" spans="5:5" x14ac:dyDescent="0.35">
      <c r="E175" s="40"/>
    </row>
    <row r="176" spans="5:5" x14ac:dyDescent="0.35">
      <c r="E176" s="40"/>
    </row>
    <row r="177" spans="5:5" x14ac:dyDescent="0.35">
      <c r="E177" s="40"/>
    </row>
    <row r="178" spans="5:5" x14ac:dyDescent="0.35">
      <c r="E178" s="40"/>
    </row>
    <row r="179" spans="5:5" x14ac:dyDescent="0.35">
      <c r="E179" s="40"/>
    </row>
    <row r="180" spans="5:5" x14ac:dyDescent="0.35">
      <c r="E180" s="40"/>
    </row>
    <row r="181" spans="5:5" x14ac:dyDescent="0.35">
      <c r="E181" s="40"/>
    </row>
    <row r="182" spans="5:5" x14ac:dyDescent="0.35">
      <c r="E182" s="40"/>
    </row>
    <row r="183" spans="5:5" x14ac:dyDescent="0.35">
      <c r="E183" s="40"/>
    </row>
    <row r="184" spans="5:5" x14ac:dyDescent="0.35">
      <c r="E184" s="40"/>
    </row>
    <row r="244" ht="149.25" customHeight="1" x14ac:dyDescent="0.35"/>
    <row r="247" ht="118.5" customHeight="1" x14ac:dyDescent="0.35"/>
    <row r="250" ht="117.75" customHeight="1" x14ac:dyDescent="0.35"/>
    <row r="261" ht="180" customHeight="1" x14ac:dyDescent="0.35"/>
    <row r="266" ht="18.75" customHeight="1" x14ac:dyDescent="0.35"/>
    <row r="278" ht="15.75" customHeight="1" x14ac:dyDescent="0.35"/>
    <row r="292" ht="67.5" customHeight="1" x14ac:dyDescent="0.35"/>
    <row r="322" ht="75.75" customHeight="1" x14ac:dyDescent="0.35"/>
    <row r="331" ht="15.75" customHeight="1" x14ac:dyDescent="0.35"/>
    <row r="339" ht="195" customHeight="1" x14ac:dyDescent="0.35"/>
    <row r="354" ht="15.75" customHeight="1" x14ac:dyDescent="0.35"/>
    <row r="361" ht="51.75" customHeight="1" x14ac:dyDescent="0.35"/>
    <row r="394" ht="15" customHeight="1" x14ac:dyDescent="0.35"/>
    <row r="400" ht="54.75" customHeight="1" x14ac:dyDescent="0.35"/>
    <row r="406" ht="18" customHeight="1" x14ac:dyDescent="0.35"/>
    <row r="407" ht="18" customHeight="1" x14ac:dyDescent="0.35"/>
    <row r="416" ht="39" customHeight="1" x14ac:dyDescent="0.35"/>
    <row r="417" ht="16.5" customHeight="1" x14ac:dyDescent="0.35"/>
    <row r="418" ht="17.25" customHeight="1" x14ac:dyDescent="0.35"/>
    <row r="419" ht="96" customHeight="1" x14ac:dyDescent="0.35"/>
    <row r="420" ht="27.75" customHeight="1" x14ac:dyDescent="0.35"/>
    <row r="421" ht="15.75" customHeight="1" x14ac:dyDescent="0.35"/>
    <row r="422" ht="111" customHeight="1" x14ac:dyDescent="0.35"/>
    <row r="423" ht="27.75" customHeight="1" x14ac:dyDescent="0.35"/>
    <row r="424" ht="27.75" customHeight="1" x14ac:dyDescent="0.35"/>
    <row r="425" ht="27.75" customHeight="1" x14ac:dyDescent="0.35"/>
  </sheetData>
  <mergeCells count="7">
    <mergeCell ref="B14:E14"/>
    <mergeCell ref="B15:E15"/>
    <mergeCell ref="A1:A2"/>
    <mergeCell ref="B10:E10"/>
    <mergeCell ref="B11:E11"/>
    <mergeCell ref="B12:E12"/>
    <mergeCell ref="B13:E13"/>
  </mergeCells>
  <pageMargins left="0.23622047244094491" right="0.23622047244094491" top="0.74803149606299213" bottom="0.74803149606299213" header="0.31496062992125984" footer="0.31496062992125984"/>
  <pageSetup paperSize="9" fitToHeight="0" orientation="portrait" r:id="rId1"/>
  <rowBreaks count="1" manualBreakCount="1">
    <brk id="1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view="pageBreakPreview" topLeftCell="A34" zoomScale="115" zoomScaleNormal="100" zoomScaleSheetLayoutView="115" workbookViewId="0">
      <selection activeCell="G45" sqref="G45"/>
    </sheetView>
  </sheetViews>
  <sheetFormatPr defaultRowHeight="14.5" x14ac:dyDescent="0.35"/>
  <cols>
    <col min="1" max="1" width="11.7265625" customWidth="1"/>
    <col min="2" max="2" width="49.7265625" customWidth="1"/>
    <col min="4" max="4" width="10.1796875" bestFit="1" customWidth="1"/>
  </cols>
  <sheetData>
    <row r="1" spans="1:6" x14ac:dyDescent="0.35">
      <c r="A1" s="375"/>
      <c r="B1" s="78" t="s">
        <v>24</v>
      </c>
      <c r="C1" s="67" t="s">
        <v>0</v>
      </c>
      <c r="D1" s="251" t="s">
        <v>226</v>
      </c>
      <c r="E1" s="252"/>
      <c r="F1" s="253"/>
    </row>
    <row r="2" spans="1:6" ht="15" thickBot="1" x14ac:dyDescent="0.4">
      <c r="A2" s="376"/>
      <c r="B2" s="66" t="s">
        <v>119</v>
      </c>
      <c r="C2" s="65" t="s">
        <v>1</v>
      </c>
      <c r="D2" s="77" t="s">
        <v>225</v>
      </c>
      <c r="E2" s="76"/>
      <c r="F2" s="2"/>
    </row>
    <row r="3" spans="1:6" x14ac:dyDescent="0.35">
      <c r="A3" s="4"/>
      <c r="B3" s="123"/>
      <c r="C3" s="124"/>
      <c r="D3" s="6"/>
      <c r="E3" s="7"/>
      <c r="F3" s="7"/>
    </row>
    <row r="4" spans="1:6" ht="21" x14ac:dyDescent="0.35">
      <c r="A4" s="8" t="s">
        <v>2</v>
      </c>
      <c r="B4" s="9" t="s">
        <v>3</v>
      </c>
      <c r="C4" s="9" t="s">
        <v>4</v>
      </c>
      <c r="D4" s="10" t="s">
        <v>5</v>
      </c>
      <c r="E4" s="125" t="s">
        <v>6</v>
      </c>
      <c r="F4" s="12" t="s">
        <v>7</v>
      </c>
    </row>
    <row r="6" spans="1:6" x14ac:dyDescent="0.35">
      <c r="A6" s="280" t="s">
        <v>146</v>
      </c>
      <c r="B6" s="281" t="s">
        <v>141</v>
      </c>
      <c r="C6" s="282"/>
      <c r="D6" s="282"/>
      <c r="E6" s="282"/>
      <c r="F6" s="282"/>
    </row>
    <row r="7" spans="1:6" x14ac:dyDescent="0.35">
      <c r="A7" s="275"/>
      <c r="B7" s="275"/>
      <c r="C7" s="275"/>
      <c r="D7" s="275"/>
      <c r="E7" s="275"/>
      <c r="F7" s="275"/>
    </row>
    <row r="8" spans="1:6" ht="65.5" x14ac:dyDescent="0.35">
      <c r="A8" s="275"/>
      <c r="B8" s="279" t="s">
        <v>190</v>
      </c>
      <c r="C8" s="275"/>
      <c r="D8" s="275"/>
      <c r="E8" s="275"/>
      <c r="F8" s="275"/>
    </row>
    <row r="9" spans="1:6" x14ac:dyDescent="0.35">
      <c r="A9" s="275"/>
      <c r="B9" s="275"/>
      <c r="C9" s="275"/>
      <c r="D9" s="275"/>
      <c r="E9" s="275"/>
      <c r="F9" s="275"/>
    </row>
    <row r="10" spans="1:6" ht="93" customHeight="1" x14ac:dyDescent="0.35">
      <c r="A10" s="278" t="s">
        <v>12</v>
      </c>
      <c r="B10" s="279" t="s">
        <v>142</v>
      </c>
      <c r="C10" s="275"/>
      <c r="D10" s="275"/>
      <c r="E10" s="275"/>
      <c r="F10" s="275"/>
    </row>
    <row r="11" spans="1:6" x14ac:dyDescent="0.35">
      <c r="A11" s="275"/>
      <c r="B11" s="264" t="s">
        <v>143</v>
      </c>
      <c r="C11" s="271"/>
      <c r="D11" s="272"/>
      <c r="E11" s="275"/>
      <c r="F11" s="275"/>
    </row>
    <row r="12" spans="1:6" ht="25.5" customHeight="1" x14ac:dyDescent="0.35">
      <c r="A12" s="294"/>
      <c r="B12" s="293" t="s">
        <v>191</v>
      </c>
      <c r="C12" s="287" t="s">
        <v>144</v>
      </c>
      <c r="D12" s="288">
        <v>5</v>
      </c>
      <c r="E12" s="294"/>
      <c r="F12" s="308">
        <f>D12*E12</f>
        <v>0</v>
      </c>
    </row>
    <row r="13" spans="1:6" x14ac:dyDescent="0.35">
      <c r="A13" s="275"/>
      <c r="B13" s="275"/>
      <c r="C13" s="275"/>
      <c r="D13" s="275"/>
      <c r="E13" s="275"/>
      <c r="F13" s="275"/>
    </row>
    <row r="14" spans="1:6" ht="117" customHeight="1" x14ac:dyDescent="0.35">
      <c r="A14" s="283" t="s">
        <v>13</v>
      </c>
      <c r="B14" s="264" t="s">
        <v>227</v>
      </c>
      <c r="C14" s="397"/>
      <c r="D14" s="397"/>
      <c r="E14" s="397"/>
      <c r="F14" s="273"/>
    </row>
    <row r="15" spans="1:6" x14ac:dyDescent="0.35">
      <c r="A15" s="283"/>
      <c r="B15" s="264" t="s">
        <v>192</v>
      </c>
      <c r="C15" s="287" t="s">
        <v>144</v>
      </c>
      <c r="D15" s="272">
        <v>2</v>
      </c>
      <c r="E15" s="271"/>
      <c r="F15" s="273"/>
    </row>
    <row r="16" spans="1:6" x14ac:dyDescent="0.35">
      <c r="A16" s="285"/>
      <c r="B16" s="293" t="s">
        <v>145</v>
      </c>
      <c r="C16" s="287" t="s">
        <v>144</v>
      </c>
      <c r="D16" s="288">
        <v>6</v>
      </c>
      <c r="E16" s="289"/>
      <c r="F16" s="308">
        <f>D16*E16</f>
        <v>0</v>
      </c>
    </row>
    <row r="17" spans="1:6" x14ac:dyDescent="0.35">
      <c r="A17" s="346"/>
      <c r="B17" s="343"/>
      <c r="C17" s="348"/>
      <c r="D17" s="349"/>
      <c r="E17" s="350"/>
      <c r="F17" s="351"/>
    </row>
    <row r="18" spans="1:6" ht="43.5" customHeight="1" x14ac:dyDescent="0.35">
      <c r="A18" s="346" t="s">
        <v>14</v>
      </c>
      <c r="B18" s="343" t="s">
        <v>198</v>
      </c>
      <c r="C18" s="348"/>
      <c r="D18" s="349"/>
      <c r="E18" s="350"/>
      <c r="F18" s="351"/>
    </row>
    <row r="19" spans="1:6" x14ac:dyDescent="0.35">
      <c r="A19" s="285"/>
      <c r="B19" s="286"/>
      <c r="C19" s="309" t="s">
        <v>195</v>
      </c>
      <c r="D19" s="288">
        <v>5</v>
      </c>
      <c r="E19" s="288"/>
      <c r="F19" s="352"/>
    </row>
    <row r="20" spans="1:6" x14ac:dyDescent="0.35">
      <c r="A20" s="346"/>
      <c r="B20" s="353"/>
      <c r="C20" s="354"/>
      <c r="D20" s="349"/>
      <c r="E20" s="349"/>
      <c r="F20" s="355"/>
    </row>
    <row r="21" spans="1:6" ht="56.5" customHeight="1" x14ac:dyDescent="0.35">
      <c r="A21" s="346" t="s">
        <v>15</v>
      </c>
      <c r="B21" s="356" t="s">
        <v>200</v>
      </c>
      <c r="C21" s="354"/>
      <c r="D21" s="349"/>
      <c r="E21" s="349"/>
      <c r="F21" s="355"/>
    </row>
    <row r="22" spans="1:6" x14ac:dyDescent="0.35">
      <c r="A22" s="285"/>
      <c r="B22" s="357"/>
      <c r="C22" s="309" t="s">
        <v>199</v>
      </c>
      <c r="D22" s="288">
        <v>2</v>
      </c>
      <c r="E22" s="288"/>
      <c r="F22" s="352"/>
    </row>
    <row r="23" spans="1:6" x14ac:dyDescent="0.35">
      <c r="A23" s="346"/>
      <c r="B23" s="356"/>
      <c r="C23" s="354"/>
      <c r="D23" s="349"/>
      <c r="E23" s="349"/>
      <c r="F23" s="355"/>
    </row>
    <row r="24" spans="1:6" ht="104" x14ac:dyDescent="0.35">
      <c r="A24" s="283" t="s">
        <v>16</v>
      </c>
      <c r="B24" s="264" t="s">
        <v>193</v>
      </c>
      <c r="C24" s="398"/>
      <c r="D24" s="398"/>
      <c r="E24" s="398"/>
      <c r="F24" s="398"/>
    </row>
    <row r="25" spans="1:6" x14ac:dyDescent="0.35">
      <c r="A25" s="346"/>
      <c r="B25" s="318" t="s">
        <v>143</v>
      </c>
      <c r="C25" s="319"/>
      <c r="D25" s="272"/>
      <c r="E25" s="275"/>
      <c r="F25" s="275"/>
    </row>
    <row r="26" spans="1:6" ht="39" x14ac:dyDescent="0.35">
      <c r="A26" s="347"/>
      <c r="B26" s="293" t="s">
        <v>194</v>
      </c>
      <c r="C26" s="287" t="s">
        <v>144</v>
      </c>
      <c r="D26" s="288">
        <v>1</v>
      </c>
      <c r="E26" s="294"/>
      <c r="F26" s="308">
        <f>D26*E26</f>
        <v>0</v>
      </c>
    </row>
    <row r="27" spans="1:6" x14ac:dyDescent="0.35">
      <c r="A27" s="283"/>
      <c r="B27" s="207"/>
      <c r="C27" s="275"/>
      <c r="D27" s="276"/>
      <c r="E27" s="272"/>
      <c r="F27" s="273"/>
    </row>
    <row r="28" spans="1:6" ht="94.5" customHeight="1" x14ac:dyDescent="0.35">
      <c r="A28" s="284" t="s">
        <v>17</v>
      </c>
      <c r="B28" s="208" t="s">
        <v>196</v>
      </c>
      <c r="C28" s="399"/>
      <c r="D28" s="399"/>
      <c r="E28" s="399"/>
      <c r="F28" s="399"/>
    </row>
    <row r="29" spans="1:6" x14ac:dyDescent="0.35">
      <c r="A29" s="290"/>
      <c r="B29" s="213"/>
      <c r="C29" s="291" t="s">
        <v>195</v>
      </c>
      <c r="D29" s="292">
        <v>1</v>
      </c>
      <c r="E29" s="289"/>
      <c r="F29" s="308">
        <f>D29*E29</f>
        <v>0</v>
      </c>
    </row>
    <row r="30" spans="1:6" ht="123.5" customHeight="1" x14ac:dyDescent="0.35">
      <c r="A30" s="283" t="s">
        <v>18</v>
      </c>
      <c r="B30" s="264" t="s">
        <v>197</v>
      </c>
      <c r="C30" s="274"/>
      <c r="D30" s="277"/>
      <c r="E30" s="272"/>
      <c r="F30" s="273"/>
    </row>
    <row r="31" spans="1:6" x14ac:dyDescent="0.35">
      <c r="A31" s="285"/>
      <c r="B31" s="286"/>
      <c r="C31" s="287" t="s">
        <v>195</v>
      </c>
      <c r="D31" s="288">
        <v>1</v>
      </c>
      <c r="E31" s="289"/>
      <c r="F31" s="308">
        <f>D31*E31</f>
        <v>0</v>
      </c>
    </row>
    <row r="32" spans="1:6" x14ac:dyDescent="0.35">
      <c r="A32" s="346"/>
      <c r="B32" s="353"/>
      <c r="C32" s="348"/>
      <c r="D32" s="349"/>
      <c r="E32" s="350"/>
      <c r="F32" s="351"/>
    </row>
    <row r="33" spans="1:6" ht="42" customHeight="1" x14ac:dyDescent="0.35">
      <c r="A33" s="346" t="s">
        <v>19</v>
      </c>
      <c r="B33" s="356" t="s">
        <v>228</v>
      </c>
      <c r="C33" s="348"/>
      <c r="D33" s="349"/>
      <c r="E33" s="350"/>
      <c r="F33" s="351"/>
    </row>
    <row r="34" spans="1:6" x14ac:dyDescent="0.35">
      <c r="A34" s="285"/>
      <c r="B34" s="293"/>
      <c r="C34" s="309" t="s">
        <v>199</v>
      </c>
      <c r="D34" s="288">
        <v>1</v>
      </c>
      <c r="E34" s="288"/>
      <c r="F34" s="352"/>
    </row>
    <row r="35" spans="1:6" x14ac:dyDescent="0.35">
      <c r="A35" s="346"/>
      <c r="B35" s="343"/>
      <c r="C35" s="354"/>
      <c r="D35" s="349"/>
      <c r="E35" s="349"/>
      <c r="F35" s="355"/>
    </row>
    <row r="36" spans="1:6" ht="39" x14ac:dyDescent="0.35">
      <c r="A36" s="283" t="s">
        <v>65</v>
      </c>
      <c r="B36" s="264" t="s">
        <v>201</v>
      </c>
      <c r="C36" s="274"/>
      <c r="D36" s="277"/>
      <c r="E36" s="272"/>
      <c r="F36" s="273"/>
    </row>
    <row r="37" spans="1:6" x14ac:dyDescent="0.35">
      <c r="A37" s="309"/>
      <c r="B37" s="293"/>
      <c r="C37" s="287" t="s">
        <v>128</v>
      </c>
      <c r="D37" s="288">
        <v>2</v>
      </c>
      <c r="E37" s="289"/>
      <c r="F37" s="308">
        <f>D37*E37</f>
        <v>0</v>
      </c>
    </row>
    <row r="38" spans="1:6" x14ac:dyDescent="0.35">
      <c r="A38" s="354"/>
      <c r="B38" s="343"/>
      <c r="C38" s="348"/>
      <c r="D38" s="349"/>
      <c r="E38" s="350"/>
      <c r="F38" s="351"/>
    </row>
    <row r="39" spans="1:6" ht="78" x14ac:dyDescent="0.35">
      <c r="A39" s="346" t="s">
        <v>66</v>
      </c>
      <c r="B39" s="343" t="s">
        <v>216</v>
      </c>
      <c r="C39" s="348"/>
      <c r="D39" s="349"/>
      <c r="E39" s="350"/>
      <c r="F39" s="351"/>
    </row>
    <row r="40" spans="1:6" x14ac:dyDescent="0.35">
      <c r="A40" s="121"/>
      <c r="B40" s="121"/>
      <c r="C40" s="121" t="s">
        <v>128</v>
      </c>
      <c r="D40" s="121">
        <v>2</v>
      </c>
      <c r="E40" s="121"/>
      <c r="F40" s="308">
        <f>D40*E40</f>
        <v>0</v>
      </c>
    </row>
    <row r="41" spans="1:6" x14ac:dyDescent="0.35">
      <c r="A41" s="306"/>
      <c r="B41" s="306"/>
      <c r="C41" s="306"/>
      <c r="D41" s="306"/>
      <c r="E41" s="306"/>
      <c r="F41" s="351"/>
    </row>
    <row r="42" spans="1:6" ht="91.5" x14ac:dyDescent="0.35">
      <c r="A42" s="370">
        <v>11</v>
      </c>
      <c r="B42" s="371" t="s">
        <v>231</v>
      </c>
      <c r="C42" s="306"/>
      <c r="D42" s="306"/>
      <c r="E42" s="306"/>
      <c r="F42" s="351"/>
    </row>
    <row r="43" spans="1:6" x14ac:dyDescent="0.35">
      <c r="A43" s="121"/>
      <c r="B43" s="121"/>
      <c r="C43" s="121" t="s">
        <v>128</v>
      </c>
      <c r="D43" s="121">
        <v>2</v>
      </c>
      <c r="E43" s="121"/>
      <c r="F43" s="308">
        <f>D43*E43</f>
        <v>0</v>
      </c>
    </row>
    <row r="44" spans="1:6" x14ac:dyDescent="0.35">
      <c r="A44" s="370"/>
      <c r="B44" s="306"/>
      <c r="C44" s="306"/>
      <c r="D44" s="306"/>
      <c r="E44" s="306"/>
      <c r="F44" s="351"/>
    </row>
    <row r="45" spans="1:6" ht="58" x14ac:dyDescent="0.35">
      <c r="A45" s="372" t="s">
        <v>229</v>
      </c>
      <c r="B45" s="369" t="s">
        <v>230</v>
      </c>
      <c r="C45" s="306"/>
      <c r="D45" s="306"/>
      <c r="E45" s="306"/>
      <c r="F45" s="351"/>
    </row>
    <row r="46" spans="1:6" x14ac:dyDescent="0.35">
      <c r="A46" s="121"/>
      <c r="B46" s="121"/>
      <c r="C46" s="121" t="s">
        <v>128</v>
      </c>
      <c r="D46" s="121">
        <v>1</v>
      </c>
      <c r="E46" s="121"/>
      <c r="F46" s="308">
        <f>D46*E46</f>
        <v>0</v>
      </c>
    </row>
    <row r="47" spans="1:6" x14ac:dyDescent="0.35">
      <c r="A47" s="306"/>
      <c r="B47" s="306"/>
      <c r="C47" s="306"/>
      <c r="D47" s="306"/>
      <c r="E47" s="306"/>
      <c r="F47" s="351"/>
    </row>
    <row r="48" spans="1:6" ht="43.5" x14ac:dyDescent="0.35">
      <c r="A48" s="131" t="s">
        <v>234</v>
      </c>
      <c r="B48" s="373" t="s">
        <v>235</v>
      </c>
      <c r="F48" s="351"/>
    </row>
    <row r="49" spans="1:6" x14ac:dyDescent="0.35">
      <c r="A49" s="131"/>
      <c r="B49" s="373" t="s">
        <v>236</v>
      </c>
      <c r="F49" s="351"/>
    </row>
    <row r="50" spans="1:6" ht="13.5" customHeight="1" x14ac:dyDescent="0.35">
      <c r="A50" s="131"/>
      <c r="B50" s="373" t="s">
        <v>237</v>
      </c>
      <c r="C50" t="s">
        <v>128</v>
      </c>
      <c r="D50">
        <v>11</v>
      </c>
      <c r="F50" s="351">
        <f t="shared" ref="F50:F55" si="0">D50*E50</f>
        <v>0</v>
      </c>
    </row>
    <row r="51" spans="1:6" x14ac:dyDescent="0.35">
      <c r="A51" s="131"/>
      <c r="B51" s="373" t="s">
        <v>238</v>
      </c>
      <c r="C51" t="s">
        <v>128</v>
      </c>
      <c r="D51">
        <v>5</v>
      </c>
      <c r="F51" s="351">
        <f t="shared" si="0"/>
        <v>0</v>
      </c>
    </row>
    <row r="52" spans="1:6" x14ac:dyDescent="0.35">
      <c r="A52" s="131"/>
      <c r="B52" s="373" t="s">
        <v>239</v>
      </c>
      <c r="C52" t="s">
        <v>128</v>
      </c>
      <c r="D52">
        <v>2</v>
      </c>
      <c r="F52" s="351">
        <f t="shared" si="0"/>
        <v>0</v>
      </c>
    </row>
    <row r="53" spans="1:6" x14ac:dyDescent="0.35">
      <c r="A53" s="131"/>
      <c r="B53" s="373" t="s">
        <v>240</v>
      </c>
      <c r="C53" t="s">
        <v>128</v>
      </c>
      <c r="D53">
        <v>1</v>
      </c>
      <c r="F53" s="351">
        <f t="shared" si="0"/>
        <v>0</v>
      </c>
    </row>
    <row r="54" spans="1:6" x14ac:dyDescent="0.35">
      <c r="A54" s="131"/>
      <c r="B54" s="373" t="s">
        <v>241</v>
      </c>
      <c r="C54" t="s">
        <v>128</v>
      </c>
      <c r="D54">
        <v>1</v>
      </c>
      <c r="F54" s="351">
        <f t="shared" si="0"/>
        <v>0</v>
      </c>
    </row>
    <row r="55" spans="1:6" ht="29" x14ac:dyDescent="0.35">
      <c r="A55" s="400"/>
      <c r="B55" s="401" t="s">
        <v>242</v>
      </c>
      <c r="C55" s="121" t="s">
        <v>128</v>
      </c>
      <c r="D55" s="121">
        <v>4</v>
      </c>
      <c r="E55" s="121"/>
      <c r="F55" s="308">
        <f t="shared" si="0"/>
        <v>0</v>
      </c>
    </row>
    <row r="56" spans="1:6" x14ac:dyDescent="0.35">
      <c r="A56" s="131"/>
      <c r="B56" s="373"/>
      <c r="F56" s="308"/>
    </row>
    <row r="57" spans="1:6" x14ac:dyDescent="0.35">
      <c r="A57" s="248" t="s">
        <v>147</v>
      </c>
      <c r="B57" s="179" t="s">
        <v>148</v>
      </c>
      <c r="C57" s="234"/>
      <c r="D57" s="180"/>
      <c r="E57" s="235"/>
      <c r="F57" s="237">
        <f>SUM(F12:F37)</f>
        <v>0</v>
      </c>
    </row>
  </sheetData>
  <mergeCells count="4">
    <mergeCell ref="A1:A2"/>
    <mergeCell ref="C14:E14"/>
    <mergeCell ref="C24:F24"/>
    <mergeCell ref="C28:F28"/>
  </mergeCells>
  <pageMargins left="0.7" right="0.7" top="0.75" bottom="0.75" header="0.3" footer="0.3"/>
  <pageSetup paperSize="9" scale="89" orientation="portrait"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611"/>
  <sheetViews>
    <sheetView view="pageLayout" zoomScale="90" zoomScaleNormal="100" zoomScaleSheetLayoutView="98" zoomScalePageLayoutView="90" workbookViewId="0">
      <selection activeCell="B4" sqref="B4:E12"/>
    </sheetView>
  </sheetViews>
  <sheetFormatPr defaultRowHeight="14.5" x14ac:dyDescent="0.35"/>
  <cols>
    <col min="1" max="1" width="12.81640625" style="42" customWidth="1"/>
    <col min="2" max="2" width="46.1796875" customWidth="1"/>
    <col min="3" max="3" width="10.1796875" customWidth="1"/>
    <col min="4" max="4" width="10.54296875" customWidth="1"/>
    <col min="5" max="5" width="9.7265625" customWidth="1"/>
    <col min="6" max="6" width="9.7265625" style="23" customWidth="1"/>
  </cols>
  <sheetData>
    <row r="1" spans="1:6" s="1" customFormat="1" ht="15" customHeight="1" x14ac:dyDescent="0.25">
      <c r="A1" s="375"/>
      <c r="B1" s="78" t="s">
        <v>24</v>
      </c>
      <c r="C1" s="67" t="s">
        <v>0</v>
      </c>
      <c r="D1" s="251" t="s">
        <v>226</v>
      </c>
      <c r="E1" s="252"/>
      <c r="F1" s="253"/>
    </row>
    <row r="2" spans="1:6" s="1" customFormat="1" ht="12.5" thickBot="1" x14ac:dyDescent="0.3">
      <c r="A2" s="376"/>
      <c r="B2" s="66" t="s">
        <v>118</v>
      </c>
      <c r="C2" s="65" t="s">
        <v>1</v>
      </c>
      <c r="D2" s="77" t="s">
        <v>225</v>
      </c>
      <c r="E2" s="76"/>
      <c r="F2" s="2"/>
    </row>
    <row r="3" spans="1:6" s="1" customFormat="1" ht="10.5" x14ac:dyDescent="0.25">
      <c r="A3" s="3"/>
      <c r="B3" s="4"/>
      <c r="C3" s="5"/>
      <c r="D3" s="6"/>
      <c r="F3" s="7"/>
    </row>
    <row r="4" spans="1:6" s="13" customFormat="1" ht="11.25" x14ac:dyDescent="0.2">
      <c r="A4" s="8"/>
      <c r="B4" s="9"/>
      <c r="C4" s="10"/>
      <c r="D4" s="10"/>
      <c r="E4" s="11"/>
      <c r="F4" s="12"/>
    </row>
    <row r="5" spans="1:6" ht="15" x14ac:dyDescent="0.25">
      <c r="A5" s="14"/>
      <c r="B5" s="15"/>
      <c r="C5" s="16"/>
      <c r="D5" s="17"/>
      <c r="E5" s="18"/>
      <c r="F5" s="19"/>
    </row>
    <row r="6" spans="1:6" ht="15.5" x14ac:dyDescent="0.35">
      <c r="A6" s="80"/>
      <c r="B6" s="20" t="s">
        <v>11</v>
      </c>
      <c r="C6" s="21"/>
      <c r="D6" s="22"/>
    </row>
    <row r="7" spans="1:6" ht="15.75" x14ac:dyDescent="0.25">
      <c r="A7" s="70"/>
      <c r="B7" s="20"/>
      <c r="C7" s="21"/>
      <c r="D7" s="22"/>
    </row>
    <row r="8" spans="1:6" ht="32" customHeight="1" x14ac:dyDescent="0.35">
      <c r="A8" s="70"/>
      <c r="B8" s="377" t="s">
        <v>38</v>
      </c>
      <c r="C8" s="377"/>
      <c r="D8" s="377"/>
      <c r="E8" s="377"/>
      <c r="F8" s="32"/>
    </row>
    <row r="9" spans="1:6" ht="54" customHeight="1" x14ac:dyDescent="0.35">
      <c r="A9" s="75"/>
      <c r="B9" s="378" t="s">
        <v>39</v>
      </c>
      <c r="C9" s="378"/>
      <c r="D9" s="378"/>
      <c r="E9" s="378"/>
      <c r="F9" s="33"/>
    </row>
    <row r="10" spans="1:6" ht="51.75" customHeight="1" x14ac:dyDescent="0.35">
      <c r="A10" s="34"/>
      <c r="B10" s="379" t="s">
        <v>40</v>
      </c>
      <c r="C10" s="379"/>
      <c r="D10" s="379"/>
      <c r="E10" s="379"/>
      <c r="F10" s="33"/>
    </row>
    <row r="11" spans="1:6" ht="27" customHeight="1" x14ac:dyDescent="0.35">
      <c r="A11" s="34"/>
      <c r="B11" s="379" t="s">
        <v>41</v>
      </c>
      <c r="C11" s="379"/>
      <c r="D11" s="379"/>
      <c r="E11" s="379"/>
      <c r="F11" s="33"/>
    </row>
    <row r="12" spans="1:6" ht="53.25" customHeight="1" x14ac:dyDescent="0.35">
      <c r="A12" s="70"/>
      <c r="B12" s="379" t="s">
        <v>42</v>
      </c>
      <c r="C12" s="379"/>
      <c r="D12" s="379"/>
      <c r="E12" s="379"/>
      <c r="F12" s="40"/>
    </row>
    <row r="13" spans="1:6" ht="79.5" customHeight="1" x14ac:dyDescent="0.35">
      <c r="A13" s="70"/>
      <c r="B13" s="379" t="s">
        <v>43</v>
      </c>
      <c r="C13" s="379"/>
      <c r="D13" s="379"/>
      <c r="E13" s="379"/>
      <c r="F13" s="69"/>
    </row>
    <row r="14" spans="1:6" ht="57" customHeight="1" x14ac:dyDescent="0.35">
      <c r="A14" s="70"/>
      <c r="B14" s="379" t="s">
        <v>44</v>
      </c>
      <c r="C14" s="379"/>
      <c r="D14" s="379"/>
      <c r="E14" s="379"/>
      <c r="F14" s="69"/>
    </row>
    <row r="15" spans="1:6" ht="40.5" customHeight="1" x14ac:dyDescent="0.35">
      <c r="B15" s="379" t="s">
        <v>45</v>
      </c>
      <c r="C15" s="379"/>
      <c r="D15" s="379"/>
      <c r="E15" s="379"/>
      <c r="F15" s="40"/>
    </row>
    <row r="16" spans="1:6" ht="54" customHeight="1" x14ac:dyDescent="0.35">
      <c r="B16" s="379" t="s">
        <v>46</v>
      </c>
      <c r="C16" s="379"/>
      <c r="D16" s="379"/>
      <c r="E16" s="379"/>
      <c r="F16" s="40"/>
    </row>
    <row r="17" spans="1:6" ht="53.25" customHeight="1" x14ac:dyDescent="0.35">
      <c r="B17" s="379" t="s">
        <v>47</v>
      </c>
      <c r="C17" s="379"/>
      <c r="D17" s="379"/>
      <c r="E17" s="379"/>
      <c r="F17" s="40"/>
    </row>
    <row r="18" spans="1:6" ht="91.5" customHeight="1" x14ac:dyDescent="0.35">
      <c r="B18" s="379" t="s">
        <v>27</v>
      </c>
      <c r="C18" s="379"/>
      <c r="D18" s="379"/>
      <c r="E18" s="379"/>
      <c r="F18" s="40"/>
    </row>
    <row r="19" spans="1:6" ht="39.75" customHeight="1" x14ac:dyDescent="0.35">
      <c r="B19" s="379"/>
      <c r="C19" s="379"/>
      <c r="D19" s="379"/>
      <c r="E19" s="379"/>
      <c r="F19" s="40"/>
    </row>
    <row r="20" spans="1:6" ht="39" customHeight="1" x14ac:dyDescent="0.35">
      <c r="B20" s="379" t="s">
        <v>48</v>
      </c>
      <c r="C20" s="379"/>
      <c r="D20" s="379"/>
      <c r="E20" s="379"/>
      <c r="F20" s="40"/>
    </row>
    <row r="21" spans="1:6" ht="95.5" customHeight="1" x14ac:dyDescent="0.35">
      <c r="B21" s="379" t="s">
        <v>49</v>
      </c>
      <c r="C21" s="379"/>
      <c r="D21" s="379"/>
      <c r="E21" s="379"/>
      <c r="F21" s="40"/>
    </row>
    <row r="22" spans="1:6" ht="39" customHeight="1" x14ac:dyDescent="0.35">
      <c r="B22" s="379" t="s">
        <v>50</v>
      </c>
      <c r="C22" s="379"/>
      <c r="D22" s="379"/>
      <c r="E22" s="379"/>
      <c r="F22" s="40"/>
    </row>
    <row r="23" spans="1:6" ht="68.25" customHeight="1" x14ac:dyDescent="0.35">
      <c r="B23" s="379" t="s">
        <v>51</v>
      </c>
      <c r="C23" s="379"/>
      <c r="D23" s="379"/>
      <c r="E23" s="379"/>
      <c r="F23" s="40"/>
    </row>
    <row r="24" spans="1:6" ht="40.5" customHeight="1" x14ac:dyDescent="0.35">
      <c r="B24" s="379" t="s">
        <v>52</v>
      </c>
      <c r="C24" s="379"/>
      <c r="D24" s="379"/>
      <c r="E24" s="379"/>
      <c r="F24" s="40"/>
    </row>
    <row r="25" spans="1:6" ht="39" customHeight="1" x14ac:dyDescent="0.35">
      <c r="B25" s="379" t="s">
        <v>53</v>
      </c>
      <c r="C25" s="379"/>
      <c r="D25" s="379"/>
      <c r="E25" s="379"/>
      <c r="F25" s="40"/>
    </row>
    <row r="26" spans="1:6" ht="13.5" customHeight="1" x14ac:dyDescent="0.35">
      <c r="A26" s="80"/>
      <c r="B26" s="377" t="s">
        <v>54</v>
      </c>
      <c r="C26" s="377"/>
      <c r="D26" s="377"/>
      <c r="E26" s="377"/>
      <c r="F26" s="98"/>
    </row>
    <row r="27" spans="1:6" ht="117" customHeight="1" x14ac:dyDescent="0.35">
      <c r="B27" s="38"/>
      <c r="C27" s="35"/>
      <c r="D27" s="36"/>
      <c r="E27" s="37"/>
    </row>
    <row r="28" spans="1:6" ht="63.75" customHeight="1" x14ac:dyDescent="0.35">
      <c r="A28" s="34"/>
      <c r="B28" s="97"/>
    </row>
    <row r="29" spans="1:6" ht="78" customHeight="1" x14ac:dyDescent="0.35">
      <c r="A29" s="34"/>
      <c r="B29" s="97"/>
    </row>
    <row r="30" spans="1:6" ht="125.25" customHeight="1" x14ac:dyDescent="0.35">
      <c r="B30" s="97"/>
    </row>
    <row r="31" spans="1:6" x14ac:dyDescent="0.35">
      <c r="B31" s="97"/>
    </row>
    <row r="32" spans="1:6" x14ac:dyDescent="0.35">
      <c r="A32" s="70"/>
      <c r="B32" s="97"/>
    </row>
    <row r="33" spans="1:6" x14ac:dyDescent="0.35">
      <c r="B33" s="97"/>
      <c r="C33" s="99"/>
      <c r="D33" s="22"/>
      <c r="F33" s="68"/>
    </row>
    <row r="34" spans="1:6" x14ac:dyDescent="0.35">
      <c r="B34" s="97"/>
    </row>
    <row r="35" spans="1:6" x14ac:dyDescent="0.35">
      <c r="A35" s="70"/>
      <c r="B35" s="97"/>
    </row>
    <row r="36" spans="1:6" x14ac:dyDescent="0.35">
      <c r="B36" s="97"/>
      <c r="C36" s="99"/>
      <c r="D36" s="30"/>
      <c r="F36" s="68"/>
    </row>
    <row r="37" spans="1:6" x14ac:dyDescent="0.35">
      <c r="B37" s="97"/>
    </row>
    <row r="38" spans="1:6" x14ac:dyDescent="0.35">
      <c r="A38" s="70"/>
      <c r="B38" s="97"/>
    </row>
    <row r="39" spans="1:6" x14ac:dyDescent="0.35">
      <c r="B39" s="97"/>
      <c r="C39" s="99"/>
      <c r="D39" s="22"/>
      <c r="F39" s="68"/>
    </row>
    <row r="40" spans="1:6" x14ac:dyDescent="0.35">
      <c r="B40" s="97"/>
    </row>
    <row r="41" spans="1:6" x14ac:dyDescent="0.35">
      <c r="A41" s="70"/>
      <c r="B41" s="97"/>
    </row>
    <row r="42" spans="1:6" x14ac:dyDescent="0.35">
      <c r="B42" s="97"/>
      <c r="C42" s="99"/>
      <c r="D42" s="22"/>
      <c r="F42" s="68"/>
    </row>
    <row r="43" spans="1:6" x14ac:dyDescent="0.35">
      <c r="B43" s="97"/>
    </row>
    <row r="44" spans="1:6" x14ac:dyDescent="0.35">
      <c r="A44" s="70"/>
      <c r="B44" s="97"/>
    </row>
    <row r="45" spans="1:6" x14ac:dyDescent="0.35">
      <c r="B45" s="97"/>
      <c r="C45" s="99"/>
      <c r="D45" s="22"/>
      <c r="F45" s="68"/>
    </row>
    <row r="46" spans="1:6" x14ac:dyDescent="0.35">
      <c r="B46" s="97"/>
    </row>
    <row r="47" spans="1:6" x14ac:dyDescent="0.35">
      <c r="A47" s="70"/>
      <c r="B47" s="97"/>
    </row>
    <row r="48" spans="1:6" x14ac:dyDescent="0.35">
      <c r="B48" s="97"/>
      <c r="C48" s="99"/>
      <c r="D48" s="22"/>
      <c r="F48" s="68"/>
    </row>
    <row r="49" spans="1:6" x14ac:dyDescent="0.35">
      <c r="A49" s="102"/>
      <c r="B49" s="106"/>
      <c r="C49" s="103"/>
      <c r="D49" s="103"/>
      <c r="E49" s="103"/>
      <c r="F49" s="104"/>
    </row>
    <row r="50" spans="1:6" x14ac:dyDescent="0.35">
      <c r="A50" s="105"/>
      <c r="B50" s="106"/>
      <c r="C50" s="103"/>
      <c r="D50" s="103"/>
      <c r="E50" s="103"/>
      <c r="F50" s="104"/>
    </row>
    <row r="51" spans="1:6" x14ac:dyDescent="0.35">
      <c r="A51" s="102"/>
      <c r="B51" s="106"/>
      <c r="C51" s="107"/>
      <c r="D51" s="108"/>
      <c r="E51" s="103"/>
      <c r="F51" s="109"/>
    </row>
    <row r="52" spans="1:6" x14ac:dyDescent="0.35">
      <c r="A52" s="102"/>
      <c r="B52" s="106"/>
      <c r="C52" s="103"/>
      <c r="D52" s="103"/>
      <c r="E52" s="103"/>
      <c r="F52" s="104"/>
    </row>
    <row r="53" spans="1:6" x14ac:dyDescent="0.35">
      <c r="A53" s="105"/>
      <c r="B53" s="106"/>
      <c r="C53" s="103"/>
      <c r="D53" s="103"/>
      <c r="E53" s="103"/>
      <c r="F53" s="104"/>
    </row>
    <row r="54" spans="1:6" x14ac:dyDescent="0.35">
      <c r="A54" s="102"/>
      <c r="B54" s="106"/>
      <c r="C54" s="107"/>
      <c r="D54" s="108"/>
      <c r="E54" s="103"/>
      <c r="F54" s="109"/>
    </row>
    <row r="55" spans="1:6" x14ac:dyDescent="0.35">
      <c r="A55" s="102"/>
      <c r="B55" s="106"/>
      <c r="C55" s="103"/>
      <c r="D55" s="103"/>
      <c r="E55" s="103"/>
      <c r="F55" s="104"/>
    </row>
    <row r="56" spans="1:6" x14ac:dyDescent="0.35">
      <c r="A56" s="105"/>
      <c r="B56" s="106"/>
      <c r="C56" s="103"/>
      <c r="D56" s="103"/>
      <c r="E56" s="103"/>
      <c r="F56" s="104"/>
    </row>
    <row r="57" spans="1:6" x14ac:dyDescent="0.35">
      <c r="A57" s="102"/>
      <c r="B57" s="106"/>
      <c r="C57" s="107"/>
      <c r="D57" s="108"/>
      <c r="E57" s="103"/>
      <c r="F57" s="109"/>
    </row>
    <row r="58" spans="1:6" x14ac:dyDescent="0.35">
      <c r="B58" s="97"/>
    </row>
    <row r="59" spans="1:6" x14ac:dyDescent="0.35">
      <c r="A59" s="70"/>
      <c r="B59" s="97"/>
    </row>
    <row r="60" spans="1:6" x14ac:dyDescent="0.35">
      <c r="B60" s="97"/>
      <c r="C60" s="99"/>
      <c r="D60" s="22"/>
      <c r="F60" s="68"/>
    </row>
    <row r="61" spans="1:6" x14ac:dyDescent="0.35">
      <c r="B61" s="97"/>
    </row>
    <row r="62" spans="1:6" x14ac:dyDescent="0.35">
      <c r="A62" s="70"/>
      <c r="B62" s="97"/>
    </row>
    <row r="63" spans="1:6" x14ac:dyDescent="0.35">
      <c r="B63" s="97"/>
      <c r="C63" s="99"/>
      <c r="D63" s="22"/>
      <c r="F63" s="68"/>
    </row>
    <row r="64" spans="1:6" x14ac:dyDescent="0.35">
      <c r="B64" s="97"/>
    </row>
    <row r="65" spans="1:6" x14ac:dyDescent="0.35">
      <c r="A65" s="70"/>
      <c r="B65" s="97"/>
    </row>
    <row r="66" spans="1:6" x14ac:dyDescent="0.35">
      <c r="B66" s="97"/>
      <c r="C66" s="99"/>
      <c r="D66" s="22"/>
      <c r="F66" s="68"/>
    </row>
    <row r="67" spans="1:6" x14ac:dyDescent="0.35">
      <c r="B67" s="97"/>
      <c r="C67" s="99"/>
      <c r="D67" s="22"/>
      <c r="F67" s="68"/>
    </row>
    <row r="68" spans="1:6" x14ac:dyDescent="0.35">
      <c r="B68" s="97"/>
      <c r="C68" s="99"/>
      <c r="D68" s="22"/>
      <c r="F68" s="68"/>
    </row>
    <row r="69" spans="1:6" x14ac:dyDescent="0.35">
      <c r="B69" s="97"/>
      <c r="C69" s="99"/>
      <c r="D69" s="22"/>
      <c r="F69" s="68"/>
    </row>
    <row r="70" spans="1:6" x14ac:dyDescent="0.35">
      <c r="B70" s="97"/>
    </row>
    <row r="71" spans="1:6" x14ac:dyDescent="0.35">
      <c r="A71" s="80"/>
      <c r="B71" s="110"/>
      <c r="C71" s="30"/>
      <c r="D71" s="22"/>
      <c r="E71" s="31"/>
      <c r="F71" s="98"/>
    </row>
    <row r="72" spans="1:6" x14ac:dyDescent="0.35">
      <c r="B72" s="97"/>
    </row>
    <row r="73" spans="1:6" x14ac:dyDescent="0.35">
      <c r="B73" s="97"/>
    </row>
    <row r="74" spans="1:6" x14ac:dyDescent="0.35">
      <c r="B74" s="97"/>
    </row>
    <row r="75" spans="1:6" x14ac:dyDescent="0.35">
      <c r="B75" s="97"/>
    </row>
    <row r="76" spans="1:6" x14ac:dyDescent="0.35">
      <c r="B76" s="97"/>
    </row>
    <row r="77" spans="1:6" x14ac:dyDescent="0.35">
      <c r="B77" s="97"/>
    </row>
    <row r="78" spans="1:6" x14ac:dyDescent="0.35">
      <c r="B78" s="97"/>
    </row>
    <row r="79" spans="1:6" x14ac:dyDescent="0.35">
      <c r="B79" s="97"/>
    </row>
    <row r="80" spans="1:6" x14ac:dyDescent="0.35">
      <c r="B80" s="97"/>
    </row>
    <row r="81" spans="2:2" x14ac:dyDescent="0.35">
      <c r="B81" s="97"/>
    </row>
    <row r="82" spans="2:2" x14ac:dyDescent="0.35">
      <c r="B82" s="97"/>
    </row>
    <row r="83" spans="2:2" x14ac:dyDescent="0.35">
      <c r="B83" s="97"/>
    </row>
    <row r="84" spans="2:2" x14ac:dyDescent="0.35">
      <c r="B84" s="97"/>
    </row>
    <row r="85" spans="2:2" x14ac:dyDescent="0.35">
      <c r="B85" s="97"/>
    </row>
    <row r="86" spans="2:2" x14ac:dyDescent="0.35">
      <c r="B86" s="97"/>
    </row>
    <row r="87" spans="2:2" x14ac:dyDescent="0.35">
      <c r="B87" s="97"/>
    </row>
    <row r="88" spans="2:2" x14ac:dyDescent="0.35">
      <c r="B88" s="97"/>
    </row>
    <row r="89" spans="2:2" x14ac:dyDescent="0.35">
      <c r="B89" s="97"/>
    </row>
    <row r="90" spans="2:2" x14ac:dyDescent="0.35">
      <c r="B90" s="97"/>
    </row>
    <row r="91" spans="2:2" x14ac:dyDescent="0.35">
      <c r="B91" s="97"/>
    </row>
    <row r="92" spans="2:2" x14ac:dyDescent="0.35">
      <c r="B92" s="97"/>
    </row>
    <row r="93" spans="2:2" x14ac:dyDescent="0.35">
      <c r="B93" s="97"/>
    </row>
    <row r="94" spans="2:2" x14ac:dyDescent="0.35">
      <c r="B94" s="97"/>
    </row>
    <row r="95" spans="2:2" x14ac:dyDescent="0.35">
      <c r="B95" s="97"/>
    </row>
    <row r="96" spans="2:2" x14ac:dyDescent="0.35">
      <c r="B96" s="97"/>
    </row>
    <row r="97" spans="2:2" x14ac:dyDescent="0.35">
      <c r="B97" s="97"/>
    </row>
    <row r="98" spans="2:2" x14ac:dyDescent="0.35">
      <c r="B98" s="97"/>
    </row>
    <row r="99" spans="2:2" x14ac:dyDescent="0.35">
      <c r="B99" s="97"/>
    </row>
    <row r="100" spans="2:2" x14ac:dyDescent="0.35">
      <c r="B100" s="97"/>
    </row>
    <row r="101" spans="2:2" x14ac:dyDescent="0.35">
      <c r="B101" s="97"/>
    </row>
    <row r="102" spans="2:2" x14ac:dyDescent="0.35">
      <c r="B102" s="97"/>
    </row>
    <row r="103" spans="2:2" x14ac:dyDescent="0.35">
      <c r="B103" s="97"/>
    </row>
    <row r="104" spans="2:2" x14ac:dyDescent="0.35">
      <c r="B104" s="97"/>
    </row>
    <row r="105" spans="2:2" x14ac:dyDescent="0.35">
      <c r="B105" s="97"/>
    </row>
    <row r="106" spans="2:2" x14ac:dyDescent="0.35">
      <c r="B106" s="97"/>
    </row>
    <row r="107" spans="2:2" x14ac:dyDescent="0.35">
      <c r="B107" s="97"/>
    </row>
    <row r="108" spans="2:2" x14ac:dyDescent="0.35">
      <c r="B108" s="97"/>
    </row>
    <row r="109" spans="2:2" x14ac:dyDescent="0.35">
      <c r="B109" s="97"/>
    </row>
    <row r="110" spans="2:2" x14ac:dyDescent="0.35">
      <c r="B110" s="97"/>
    </row>
    <row r="111" spans="2:2" x14ac:dyDescent="0.35">
      <c r="B111" s="97"/>
    </row>
    <row r="112" spans="2:2" x14ac:dyDescent="0.35">
      <c r="B112" s="97"/>
    </row>
    <row r="113" spans="2:2" x14ac:dyDescent="0.35">
      <c r="B113" s="97"/>
    </row>
    <row r="114" spans="2:2" x14ac:dyDescent="0.35">
      <c r="B114" s="97"/>
    </row>
    <row r="115" spans="2:2" x14ac:dyDescent="0.35">
      <c r="B115" s="97"/>
    </row>
    <row r="116" spans="2:2" x14ac:dyDescent="0.35">
      <c r="B116" s="97"/>
    </row>
    <row r="117" spans="2:2" x14ac:dyDescent="0.35">
      <c r="B117" s="97"/>
    </row>
    <row r="118" spans="2:2" x14ac:dyDescent="0.35">
      <c r="B118" s="97"/>
    </row>
    <row r="119" spans="2:2" x14ac:dyDescent="0.35">
      <c r="B119" s="97"/>
    </row>
    <row r="120" spans="2:2" x14ac:dyDescent="0.35">
      <c r="B120" s="97"/>
    </row>
    <row r="121" spans="2:2" x14ac:dyDescent="0.35">
      <c r="B121" s="97"/>
    </row>
    <row r="122" spans="2:2" x14ac:dyDescent="0.35">
      <c r="B122" s="97"/>
    </row>
    <row r="123" spans="2:2" x14ac:dyDescent="0.35">
      <c r="B123" s="97"/>
    </row>
    <row r="124" spans="2:2" x14ac:dyDescent="0.35">
      <c r="B124" s="97"/>
    </row>
    <row r="125" spans="2:2" x14ac:dyDescent="0.35">
      <c r="B125" s="97"/>
    </row>
    <row r="126" spans="2:2" x14ac:dyDescent="0.35">
      <c r="B126" s="97"/>
    </row>
    <row r="127" spans="2:2" x14ac:dyDescent="0.35">
      <c r="B127" s="97"/>
    </row>
    <row r="128" spans="2:2" x14ac:dyDescent="0.35">
      <c r="B128" s="97"/>
    </row>
    <row r="129" spans="2:2" x14ac:dyDescent="0.35">
      <c r="B129" s="97"/>
    </row>
    <row r="130" spans="2:2" x14ac:dyDescent="0.35">
      <c r="B130" s="97"/>
    </row>
    <row r="131" spans="2:2" x14ac:dyDescent="0.35">
      <c r="B131" s="97"/>
    </row>
    <row r="132" spans="2:2" x14ac:dyDescent="0.35">
      <c r="B132" s="97"/>
    </row>
    <row r="133" spans="2:2" x14ac:dyDescent="0.35">
      <c r="B133" s="97"/>
    </row>
    <row r="134" spans="2:2" x14ac:dyDescent="0.35">
      <c r="B134" s="97"/>
    </row>
    <row r="135" spans="2:2" x14ac:dyDescent="0.35">
      <c r="B135" s="97"/>
    </row>
    <row r="136" spans="2:2" x14ac:dyDescent="0.35">
      <c r="B136" s="97"/>
    </row>
    <row r="137" spans="2:2" x14ac:dyDescent="0.35">
      <c r="B137" s="97"/>
    </row>
    <row r="138" spans="2:2" x14ac:dyDescent="0.35">
      <c r="B138" s="97"/>
    </row>
    <row r="139" spans="2:2" x14ac:dyDescent="0.35">
      <c r="B139" s="97"/>
    </row>
    <row r="140" spans="2:2" x14ac:dyDescent="0.35">
      <c r="B140" s="97"/>
    </row>
    <row r="141" spans="2:2" x14ac:dyDescent="0.35">
      <c r="B141" s="97"/>
    </row>
    <row r="142" spans="2:2" x14ac:dyDescent="0.35">
      <c r="B142" s="97"/>
    </row>
    <row r="143" spans="2:2" x14ac:dyDescent="0.35">
      <c r="B143" s="97"/>
    </row>
    <row r="144" spans="2:2" x14ac:dyDescent="0.35">
      <c r="B144" s="97"/>
    </row>
    <row r="145" spans="2:2" x14ac:dyDescent="0.35">
      <c r="B145" s="97"/>
    </row>
    <row r="146" spans="2:2" x14ac:dyDescent="0.35">
      <c r="B146" s="97"/>
    </row>
    <row r="147" spans="2:2" x14ac:dyDescent="0.35">
      <c r="B147" s="97"/>
    </row>
    <row r="148" spans="2:2" x14ac:dyDescent="0.35">
      <c r="B148" s="97"/>
    </row>
    <row r="149" spans="2:2" x14ac:dyDescent="0.35">
      <c r="B149" s="97"/>
    </row>
    <row r="150" spans="2:2" x14ac:dyDescent="0.35">
      <c r="B150" s="97"/>
    </row>
    <row r="151" spans="2:2" x14ac:dyDescent="0.35">
      <c r="B151" s="97"/>
    </row>
    <row r="152" spans="2:2" x14ac:dyDescent="0.35">
      <c r="B152" s="97"/>
    </row>
    <row r="153" spans="2:2" x14ac:dyDescent="0.35">
      <c r="B153" s="97"/>
    </row>
    <row r="154" spans="2:2" x14ac:dyDescent="0.35">
      <c r="B154" s="97"/>
    </row>
    <row r="155" spans="2:2" x14ac:dyDescent="0.35">
      <c r="B155" s="97"/>
    </row>
    <row r="156" spans="2:2" x14ac:dyDescent="0.35">
      <c r="B156" s="97"/>
    </row>
    <row r="157" spans="2:2" x14ac:dyDescent="0.35">
      <c r="B157" s="97"/>
    </row>
    <row r="158" spans="2:2" x14ac:dyDescent="0.35">
      <c r="B158" s="97"/>
    </row>
    <row r="159" spans="2:2" x14ac:dyDescent="0.35">
      <c r="B159" s="97"/>
    </row>
    <row r="160" spans="2:2" x14ac:dyDescent="0.35">
      <c r="B160" s="97"/>
    </row>
    <row r="161" spans="2:2" x14ac:dyDescent="0.35">
      <c r="B161" s="97"/>
    </row>
    <row r="162" spans="2:2" x14ac:dyDescent="0.35">
      <c r="B162" s="97"/>
    </row>
    <row r="163" spans="2:2" x14ac:dyDescent="0.35">
      <c r="B163" s="97"/>
    </row>
    <row r="164" spans="2:2" x14ac:dyDescent="0.35">
      <c r="B164" s="97"/>
    </row>
    <row r="165" spans="2:2" x14ac:dyDescent="0.35">
      <c r="B165" s="97"/>
    </row>
    <row r="166" spans="2:2" x14ac:dyDescent="0.35">
      <c r="B166" s="97"/>
    </row>
    <row r="167" spans="2:2" x14ac:dyDescent="0.35">
      <c r="B167" s="97"/>
    </row>
    <row r="168" spans="2:2" x14ac:dyDescent="0.35">
      <c r="B168" s="97"/>
    </row>
    <row r="169" spans="2:2" x14ac:dyDescent="0.35">
      <c r="B169" s="97"/>
    </row>
    <row r="170" spans="2:2" x14ac:dyDescent="0.35">
      <c r="B170" s="97"/>
    </row>
    <row r="171" spans="2:2" x14ac:dyDescent="0.35">
      <c r="B171" s="97"/>
    </row>
    <row r="172" spans="2:2" x14ac:dyDescent="0.35">
      <c r="B172" s="97"/>
    </row>
    <row r="173" spans="2:2" x14ac:dyDescent="0.35">
      <c r="B173" s="97"/>
    </row>
    <row r="174" spans="2:2" x14ac:dyDescent="0.35">
      <c r="B174" s="97"/>
    </row>
    <row r="175" spans="2:2" x14ac:dyDescent="0.35">
      <c r="B175" s="97"/>
    </row>
    <row r="176" spans="2:2" x14ac:dyDescent="0.35">
      <c r="B176" s="97"/>
    </row>
    <row r="177" spans="2:2" x14ac:dyDescent="0.35">
      <c r="B177" s="97"/>
    </row>
    <row r="178" spans="2:2" x14ac:dyDescent="0.35">
      <c r="B178" s="97"/>
    </row>
    <row r="179" spans="2:2" x14ac:dyDescent="0.35">
      <c r="B179" s="97"/>
    </row>
    <row r="180" spans="2:2" x14ac:dyDescent="0.35">
      <c r="B180" s="97"/>
    </row>
    <row r="181" spans="2:2" x14ac:dyDescent="0.35">
      <c r="B181" s="97"/>
    </row>
    <row r="182" spans="2:2" x14ac:dyDescent="0.35">
      <c r="B182" s="97"/>
    </row>
    <row r="183" spans="2:2" x14ac:dyDescent="0.35">
      <c r="B183" s="97"/>
    </row>
    <row r="184" spans="2:2" x14ac:dyDescent="0.35">
      <c r="B184" s="97"/>
    </row>
    <row r="185" spans="2:2" x14ac:dyDescent="0.35">
      <c r="B185" s="97"/>
    </row>
    <row r="186" spans="2:2" x14ac:dyDescent="0.35">
      <c r="B186" s="97"/>
    </row>
    <row r="187" spans="2:2" x14ac:dyDescent="0.35">
      <c r="B187" s="97"/>
    </row>
    <row r="188" spans="2:2" x14ac:dyDescent="0.35">
      <c r="B188" s="97"/>
    </row>
    <row r="189" spans="2:2" x14ac:dyDescent="0.35">
      <c r="B189" s="97"/>
    </row>
    <row r="190" spans="2:2" x14ac:dyDescent="0.35">
      <c r="B190" s="97"/>
    </row>
    <row r="191" spans="2:2" x14ac:dyDescent="0.35">
      <c r="B191" s="97"/>
    </row>
    <row r="192" spans="2:2" x14ac:dyDescent="0.35">
      <c r="B192" s="97"/>
    </row>
    <row r="193" spans="2:2" x14ac:dyDescent="0.35">
      <c r="B193" s="97"/>
    </row>
    <row r="194" spans="2:2" x14ac:dyDescent="0.35">
      <c r="B194" s="97"/>
    </row>
    <row r="195" spans="2:2" x14ac:dyDescent="0.35">
      <c r="B195" s="97"/>
    </row>
    <row r="196" spans="2:2" x14ac:dyDescent="0.35">
      <c r="B196" s="97"/>
    </row>
    <row r="197" spans="2:2" x14ac:dyDescent="0.35">
      <c r="B197" s="97"/>
    </row>
    <row r="198" spans="2:2" x14ac:dyDescent="0.35">
      <c r="B198" s="97"/>
    </row>
    <row r="199" spans="2:2" x14ac:dyDescent="0.35">
      <c r="B199" s="97"/>
    </row>
    <row r="200" spans="2:2" x14ac:dyDescent="0.35">
      <c r="B200" s="97"/>
    </row>
    <row r="201" spans="2:2" x14ac:dyDescent="0.35">
      <c r="B201" s="97"/>
    </row>
    <row r="202" spans="2:2" x14ac:dyDescent="0.35">
      <c r="B202" s="97"/>
    </row>
    <row r="203" spans="2:2" x14ac:dyDescent="0.35">
      <c r="B203" s="97"/>
    </row>
    <row r="204" spans="2:2" x14ac:dyDescent="0.35">
      <c r="B204" s="97"/>
    </row>
    <row r="205" spans="2:2" x14ac:dyDescent="0.35">
      <c r="B205" s="97"/>
    </row>
    <row r="206" spans="2:2" x14ac:dyDescent="0.35">
      <c r="B206" s="97"/>
    </row>
    <row r="207" spans="2:2" x14ac:dyDescent="0.35">
      <c r="B207" s="97"/>
    </row>
    <row r="208" spans="2:2" x14ac:dyDescent="0.35">
      <c r="B208" s="97"/>
    </row>
    <row r="209" spans="2:2" x14ac:dyDescent="0.35">
      <c r="B209" s="97"/>
    </row>
    <row r="210" spans="2:2" x14ac:dyDescent="0.35">
      <c r="B210" s="97"/>
    </row>
    <row r="211" spans="2:2" x14ac:dyDescent="0.35">
      <c r="B211" s="97"/>
    </row>
    <row r="212" spans="2:2" x14ac:dyDescent="0.35">
      <c r="B212" s="97"/>
    </row>
    <row r="213" spans="2:2" x14ac:dyDescent="0.35">
      <c r="B213" s="97"/>
    </row>
    <row r="214" spans="2:2" x14ac:dyDescent="0.35">
      <c r="B214" s="97"/>
    </row>
    <row r="215" spans="2:2" x14ac:dyDescent="0.35">
      <c r="B215" s="97"/>
    </row>
    <row r="216" spans="2:2" x14ac:dyDescent="0.35">
      <c r="B216" s="97"/>
    </row>
    <row r="217" spans="2:2" x14ac:dyDescent="0.35">
      <c r="B217" s="97"/>
    </row>
    <row r="218" spans="2:2" x14ac:dyDescent="0.35">
      <c r="B218" s="97"/>
    </row>
    <row r="219" spans="2:2" x14ac:dyDescent="0.35">
      <c r="B219" s="97"/>
    </row>
    <row r="220" spans="2:2" x14ac:dyDescent="0.35">
      <c r="B220" s="97"/>
    </row>
    <row r="221" spans="2:2" x14ac:dyDescent="0.35">
      <c r="B221" s="97"/>
    </row>
    <row r="222" spans="2:2" x14ac:dyDescent="0.35">
      <c r="B222" s="97"/>
    </row>
    <row r="223" spans="2:2" x14ac:dyDescent="0.35">
      <c r="B223" s="97"/>
    </row>
    <row r="224" spans="2:2" x14ac:dyDescent="0.35">
      <c r="B224" s="97"/>
    </row>
    <row r="225" spans="2:2" x14ac:dyDescent="0.35">
      <c r="B225" s="97"/>
    </row>
    <row r="226" spans="2:2" x14ac:dyDescent="0.35">
      <c r="B226" s="97"/>
    </row>
    <row r="227" spans="2:2" x14ac:dyDescent="0.35">
      <c r="B227" s="97"/>
    </row>
    <row r="228" spans="2:2" x14ac:dyDescent="0.35">
      <c r="B228" s="97"/>
    </row>
    <row r="229" spans="2:2" x14ac:dyDescent="0.35">
      <c r="B229" s="97"/>
    </row>
    <row r="230" spans="2:2" x14ac:dyDescent="0.35">
      <c r="B230" s="97"/>
    </row>
    <row r="231" spans="2:2" x14ac:dyDescent="0.35">
      <c r="B231" s="97"/>
    </row>
    <row r="232" spans="2:2" x14ac:dyDescent="0.35">
      <c r="B232" s="97"/>
    </row>
    <row r="233" spans="2:2" x14ac:dyDescent="0.35">
      <c r="B233" s="97"/>
    </row>
    <row r="234" spans="2:2" x14ac:dyDescent="0.35">
      <c r="B234" s="97"/>
    </row>
    <row r="235" spans="2:2" x14ac:dyDescent="0.35">
      <c r="B235" s="97"/>
    </row>
    <row r="236" spans="2:2" x14ac:dyDescent="0.35">
      <c r="B236" s="97"/>
    </row>
    <row r="237" spans="2:2" x14ac:dyDescent="0.35">
      <c r="B237" s="97"/>
    </row>
    <row r="238" spans="2:2" x14ac:dyDescent="0.35">
      <c r="B238" s="97"/>
    </row>
    <row r="239" spans="2:2" x14ac:dyDescent="0.35">
      <c r="B239" s="97"/>
    </row>
    <row r="240" spans="2:2" x14ac:dyDescent="0.35">
      <c r="B240" s="97"/>
    </row>
    <row r="241" spans="2:2" x14ac:dyDescent="0.35">
      <c r="B241" s="97"/>
    </row>
    <row r="242" spans="2:2" x14ac:dyDescent="0.35">
      <c r="B242" s="97"/>
    </row>
    <row r="243" spans="2:2" x14ac:dyDescent="0.35">
      <c r="B243" s="97"/>
    </row>
    <row r="244" spans="2:2" x14ac:dyDescent="0.35">
      <c r="B244" s="97"/>
    </row>
    <row r="245" spans="2:2" x14ac:dyDescent="0.35">
      <c r="B245" s="97"/>
    </row>
    <row r="246" spans="2:2" x14ac:dyDescent="0.35">
      <c r="B246" s="97"/>
    </row>
    <row r="247" spans="2:2" x14ac:dyDescent="0.35">
      <c r="B247" s="97"/>
    </row>
    <row r="248" spans="2:2" x14ac:dyDescent="0.35">
      <c r="B248" s="97"/>
    </row>
    <row r="249" spans="2:2" x14ac:dyDescent="0.35">
      <c r="B249" s="97"/>
    </row>
    <row r="250" spans="2:2" x14ac:dyDescent="0.35">
      <c r="B250" s="97"/>
    </row>
    <row r="251" spans="2:2" x14ac:dyDescent="0.35">
      <c r="B251" s="97"/>
    </row>
    <row r="252" spans="2:2" x14ac:dyDescent="0.35">
      <c r="B252" s="97"/>
    </row>
    <row r="253" spans="2:2" x14ac:dyDescent="0.35">
      <c r="B253" s="97"/>
    </row>
    <row r="254" spans="2:2" x14ac:dyDescent="0.35">
      <c r="B254" s="97"/>
    </row>
    <row r="255" spans="2:2" x14ac:dyDescent="0.35">
      <c r="B255" s="97"/>
    </row>
    <row r="256" spans="2:2" x14ac:dyDescent="0.35">
      <c r="B256" s="97"/>
    </row>
    <row r="257" spans="2:2" x14ac:dyDescent="0.35">
      <c r="B257" s="97"/>
    </row>
    <row r="258" spans="2:2" x14ac:dyDescent="0.35">
      <c r="B258" s="97"/>
    </row>
    <row r="259" spans="2:2" x14ac:dyDescent="0.35">
      <c r="B259" s="97"/>
    </row>
    <row r="260" spans="2:2" x14ac:dyDescent="0.35">
      <c r="B260" s="97"/>
    </row>
    <row r="261" spans="2:2" x14ac:dyDescent="0.35">
      <c r="B261" s="97"/>
    </row>
    <row r="262" spans="2:2" x14ac:dyDescent="0.35">
      <c r="B262" s="97"/>
    </row>
    <row r="263" spans="2:2" x14ac:dyDescent="0.35">
      <c r="B263" s="97"/>
    </row>
    <row r="264" spans="2:2" x14ac:dyDescent="0.35">
      <c r="B264" s="97"/>
    </row>
    <row r="265" spans="2:2" x14ac:dyDescent="0.35">
      <c r="B265" s="97"/>
    </row>
    <row r="266" spans="2:2" x14ac:dyDescent="0.35">
      <c r="B266" s="97"/>
    </row>
    <row r="267" spans="2:2" x14ac:dyDescent="0.35">
      <c r="B267" s="97"/>
    </row>
    <row r="268" spans="2:2" x14ac:dyDescent="0.35">
      <c r="B268" s="97"/>
    </row>
    <row r="269" spans="2:2" x14ac:dyDescent="0.35">
      <c r="B269" s="97"/>
    </row>
    <row r="270" spans="2:2" x14ac:dyDescent="0.35">
      <c r="B270" s="97"/>
    </row>
    <row r="271" spans="2:2" x14ac:dyDescent="0.35">
      <c r="B271" s="97"/>
    </row>
    <row r="272" spans="2:2" x14ac:dyDescent="0.35">
      <c r="B272" s="97"/>
    </row>
    <row r="273" spans="2:2" x14ac:dyDescent="0.35">
      <c r="B273" s="97"/>
    </row>
    <row r="274" spans="2:2" x14ac:dyDescent="0.35">
      <c r="B274" s="97"/>
    </row>
    <row r="275" spans="2:2" x14ac:dyDescent="0.35">
      <c r="B275" s="97"/>
    </row>
    <row r="276" spans="2:2" x14ac:dyDescent="0.35">
      <c r="B276" s="97"/>
    </row>
    <row r="277" spans="2:2" x14ac:dyDescent="0.35">
      <c r="B277" s="97"/>
    </row>
    <row r="278" spans="2:2" x14ac:dyDescent="0.35">
      <c r="B278" s="97"/>
    </row>
    <row r="279" spans="2:2" x14ac:dyDescent="0.35">
      <c r="B279" s="97"/>
    </row>
    <row r="280" spans="2:2" x14ac:dyDescent="0.35">
      <c r="B280" s="97"/>
    </row>
    <row r="281" spans="2:2" x14ac:dyDescent="0.35">
      <c r="B281" s="97"/>
    </row>
    <row r="282" spans="2:2" x14ac:dyDescent="0.35">
      <c r="B282" s="97"/>
    </row>
    <row r="283" spans="2:2" x14ac:dyDescent="0.35">
      <c r="B283" s="97"/>
    </row>
    <row r="284" spans="2:2" x14ac:dyDescent="0.35">
      <c r="B284" s="97"/>
    </row>
    <row r="285" spans="2:2" x14ac:dyDescent="0.35">
      <c r="B285" s="97"/>
    </row>
    <row r="286" spans="2:2" x14ac:dyDescent="0.35">
      <c r="B286" s="97"/>
    </row>
    <row r="287" spans="2:2" x14ac:dyDescent="0.35">
      <c r="B287" s="97"/>
    </row>
    <row r="288" spans="2:2" x14ac:dyDescent="0.35">
      <c r="B288" s="97"/>
    </row>
    <row r="289" spans="2:2" x14ac:dyDescent="0.35">
      <c r="B289" s="97"/>
    </row>
    <row r="290" spans="2:2" x14ac:dyDescent="0.35">
      <c r="B290" s="97"/>
    </row>
    <row r="291" spans="2:2" x14ac:dyDescent="0.35">
      <c r="B291" s="97"/>
    </row>
    <row r="292" spans="2:2" x14ac:dyDescent="0.35">
      <c r="B292" s="97"/>
    </row>
    <row r="293" spans="2:2" x14ac:dyDescent="0.35">
      <c r="B293" s="97"/>
    </row>
    <row r="294" spans="2:2" x14ac:dyDescent="0.35">
      <c r="B294" s="97"/>
    </row>
    <row r="295" spans="2:2" x14ac:dyDescent="0.35">
      <c r="B295" s="97"/>
    </row>
    <row r="296" spans="2:2" x14ac:dyDescent="0.35">
      <c r="B296" s="97"/>
    </row>
    <row r="297" spans="2:2" x14ac:dyDescent="0.35">
      <c r="B297" s="97"/>
    </row>
    <row r="298" spans="2:2" x14ac:dyDescent="0.35">
      <c r="B298" s="97"/>
    </row>
    <row r="299" spans="2:2" x14ac:dyDescent="0.35">
      <c r="B299" s="97"/>
    </row>
    <row r="300" spans="2:2" x14ac:dyDescent="0.35">
      <c r="B300" s="97"/>
    </row>
    <row r="301" spans="2:2" x14ac:dyDescent="0.35">
      <c r="B301" s="97"/>
    </row>
    <row r="302" spans="2:2" x14ac:dyDescent="0.35">
      <c r="B302" s="97"/>
    </row>
    <row r="303" spans="2:2" x14ac:dyDescent="0.35">
      <c r="B303" s="97"/>
    </row>
    <row r="304" spans="2:2" x14ac:dyDescent="0.35">
      <c r="B304" s="97"/>
    </row>
    <row r="305" spans="2:2" x14ac:dyDescent="0.35">
      <c r="B305" s="97"/>
    </row>
    <row r="306" spans="2:2" x14ac:dyDescent="0.35">
      <c r="B306" s="97"/>
    </row>
    <row r="307" spans="2:2" x14ac:dyDescent="0.35">
      <c r="B307" s="97"/>
    </row>
    <row r="308" spans="2:2" x14ac:dyDescent="0.35">
      <c r="B308" s="97"/>
    </row>
    <row r="309" spans="2:2" x14ac:dyDescent="0.35">
      <c r="B309" s="97"/>
    </row>
    <row r="310" spans="2:2" x14ac:dyDescent="0.35">
      <c r="B310" s="97"/>
    </row>
    <row r="311" spans="2:2" x14ac:dyDescent="0.35">
      <c r="B311" s="97"/>
    </row>
    <row r="312" spans="2:2" x14ac:dyDescent="0.35">
      <c r="B312" s="97"/>
    </row>
    <row r="313" spans="2:2" x14ac:dyDescent="0.35">
      <c r="B313" s="97"/>
    </row>
    <row r="314" spans="2:2" x14ac:dyDescent="0.35">
      <c r="B314" s="97"/>
    </row>
    <row r="315" spans="2:2" x14ac:dyDescent="0.35">
      <c r="B315" s="97"/>
    </row>
    <row r="316" spans="2:2" x14ac:dyDescent="0.35">
      <c r="B316" s="97"/>
    </row>
    <row r="317" spans="2:2" x14ac:dyDescent="0.35">
      <c r="B317" s="97"/>
    </row>
    <row r="318" spans="2:2" x14ac:dyDescent="0.35">
      <c r="B318" s="97"/>
    </row>
    <row r="319" spans="2:2" x14ac:dyDescent="0.35">
      <c r="B319" s="97"/>
    </row>
    <row r="320" spans="2:2" x14ac:dyDescent="0.35">
      <c r="B320" s="97"/>
    </row>
    <row r="321" spans="2:2" x14ac:dyDescent="0.35">
      <c r="B321" s="97"/>
    </row>
    <row r="322" spans="2:2" x14ac:dyDescent="0.35">
      <c r="B322" s="97"/>
    </row>
    <row r="323" spans="2:2" x14ac:dyDescent="0.35">
      <c r="B323" s="97"/>
    </row>
    <row r="324" spans="2:2" x14ac:dyDescent="0.35">
      <c r="B324" s="97"/>
    </row>
    <row r="325" spans="2:2" x14ac:dyDescent="0.35">
      <c r="B325" s="97"/>
    </row>
    <row r="326" spans="2:2" x14ac:dyDescent="0.35">
      <c r="B326" s="97"/>
    </row>
    <row r="327" spans="2:2" x14ac:dyDescent="0.35">
      <c r="B327" s="97"/>
    </row>
    <row r="328" spans="2:2" x14ac:dyDescent="0.35">
      <c r="B328" s="97"/>
    </row>
    <row r="329" spans="2:2" x14ac:dyDescent="0.35">
      <c r="B329" s="97"/>
    </row>
    <row r="330" spans="2:2" x14ac:dyDescent="0.35">
      <c r="B330" s="97"/>
    </row>
    <row r="331" spans="2:2" x14ac:dyDescent="0.35">
      <c r="B331" s="97"/>
    </row>
    <row r="332" spans="2:2" x14ac:dyDescent="0.35">
      <c r="B332" s="97"/>
    </row>
    <row r="333" spans="2:2" x14ac:dyDescent="0.35">
      <c r="B333" s="97"/>
    </row>
    <row r="334" spans="2:2" x14ac:dyDescent="0.35">
      <c r="B334" s="97"/>
    </row>
    <row r="335" spans="2:2" x14ac:dyDescent="0.35">
      <c r="B335" s="97"/>
    </row>
    <row r="336" spans="2:2" x14ac:dyDescent="0.35">
      <c r="B336" s="97"/>
    </row>
    <row r="337" spans="2:2" x14ac:dyDescent="0.35">
      <c r="B337" s="97"/>
    </row>
    <row r="338" spans="2:2" x14ac:dyDescent="0.35">
      <c r="B338" s="97"/>
    </row>
    <row r="339" spans="2:2" x14ac:dyDescent="0.35">
      <c r="B339" s="97"/>
    </row>
    <row r="340" spans="2:2" x14ac:dyDescent="0.35">
      <c r="B340" s="97"/>
    </row>
    <row r="341" spans="2:2" x14ac:dyDescent="0.35">
      <c r="B341" s="97"/>
    </row>
    <row r="342" spans="2:2" x14ac:dyDescent="0.35">
      <c r="B342" s="97"/>
    </row>
    <row r="343" spans="2:2" x14ac:dyDescent="0.35">
      <c r="B343" s="97"/>
    </row>
    <row r="344" spans="2:2" x14ac:dyDescent="0.35">
      <c r="B344" s="97"/>
    </row>
    <row r="345" spans="2:2" x14ac:dyDescent="0.35">
      <c r="B345" s="97"/>
    </row>
    <row r="346" spans="2:2" x14ac:dyDescent="0.35">
      <c r="B346" s="97"/>
    </row>
    <row r="347" spans="2:2" x14ac:dyDescent="0.35">
      <c r="B347" s="97"/>
    </row>
    <row r="348" spans="2:2" x14ac:dyDescent="0.35">
      <c r="B348" s="97"/>
    </row>
    <row r="349" spans="2:2" x14ac:dyDescent="0.35">
      <c r="B349" s="97"/>
    </row>
    <row r="350" spans="2:2" x14ac:dyDescent="0.35">
      <c r="B350" s="97"/>
    </row>
    <row r="351" spans="2:2" x14ac:dyDescent="0.35">
      <c r="B351" s="97"/>
    </row>
    <row r="352" spans="2:2" x14ac:dyDescent="0.35">
      <c r="B352" s="97"/>
    </row>
    <row r="353" spans="2:2" x14ac:dyDescent="0.35">
      <c r="B353" s="97"/>
    </row>
    <row r="354" spans="2:2" x14ac:dyDescent="0.35">
      <c r="B354" s="97"/>
    </row>
    <row r="355" spans="2:2" x14ac:dyDescent="0.35">
      <c r="B355" s="97"/>
    </row>
    <row r="356" spans="2:2" x14ac:dyDescent="0.35">
      <c r="B356" s="97"/>
    </row>
    <row r="357" spans="2:2" x14ac:dyDescent="0.35">
      <c r="B357" s="97"/>
    </row>
    <row r="358" spans="2:2" x14ac:dyDescent="0.35">
      <c r="B358" s="97"/>
    </row>
    <row r="359" spans="2:2" x14ac:dyDescent="0.35">
      <c r="B359" s="97"/>
    </row>
    <row r="360" spans="2:2" x14ac:dyDescent="0.35">
      <c r="B360" s="97"/>
    </row>
    <row r="361" spans="2:2" x14ac:dyDescent="0.35">
      <c r="B361" s="97"/>
    </row>
    <row r="362" spans="2:2" x14ac:dyDescent="0.35">
      <c r="B362" s="97"/>
    </row>
    <row r="363" spans="2:2" x14ac:dyDescent="0.35">
      <c r="B363" s="97"/>
    </row>
    <row r="364" spans="2:2" x14ac:dyDescent="0.35">
      <c r="B364" s="97"/>
    </row>
    <row r="365" spans="2:2" x14ac:dyDescent="0.35">
      <c r="B365" s="97"/>
    </row>
    <row r="366" spans="2:2" x14ac:dyDescent="0.35">
      <c r="B366" s="97"/>
    </row>
    <row r="367" spans="2:2" x14ac:dyDescent="0.35">
      <c r="B367" s="97"/>
    </row>
    <row r="368" spans="2:2" x14ac:dyDescent="0.35">
      <c r="B368" s="97"/>
    </row>
    <row r="369" spans="2:2" x14ac:dyDescent="0.35">
      <c r="B369" s="97"/>
    </row>
    <row r="370" spans="2:2" x14ac:dyDescent="0.35">
      <c r="B370" s="97"/>
    </row>
    <row r="371" spans="2:2" x14ac:dyDescent="0.35">
      <c r="B371" s="97"/>
    </row>
    <row r="372" spans="2:2" x14ac:dyDescent="0.35">
      <c r="B372" s="97"/>
    </row>
    <row r="373" spans="2:2" x14ac:dyDescent="0.35">
      <c r="B373" s="97"/>
    </row>
    <row r="374" spans="2:2" x14ac:dyDescent="0.35">
      <c r="B374" s="97"/>
    </row>
    <row r="375" spans="2:2" x14ac:dyDescent="0.35">
      <c r="B375" s="97"/>
    </row>
    <row r="376" spans="2:2" x14ac:dyDescent="0.35">
      <c r="B376" s="97"/>
    </row>
    <row r="377" spans="2:2" x14ac:dyDescent="0.35">
      <c r="B377" s="97"/>
    </row>
    <row r="378" spans="2:2" x14ac:dyDescent="0.35">
      <c r="B378" s="97"/>
    </row>
    <row r="379" spans="2:2" x14ac:dyDescent="0.35">
      <c r="B379" s="97"/>
    </row>
    <row r="380" spans="2:2" x14ac:dyDescent="0.35">
      <c r="B380" s="97"/>
    </row>
    <row r="381" spans="2:2" x14ac:dyDescent="0.35">
      <c r="B381" s="97"/>
    </row>
    <row r="382" spans="2:2" x14ac:dyDescent="0.35">
      <c r="B382" s="97"/>
    </row>
    <row r="383" spans="2:2" x14ac:dyDescent="0.35">
      <c r="B383" s="97"/>
    </row>
    <row r="384" spans="2:2" x14ac:dyDescent="0.35">
      <c r="B384" s="97"/>
    </row>
    <row r="385" spans="2:2" x14ac:dyDescent="0.35">
      <c r="B385" s="97"/>
    </row>
    <row r="386" spans="2:2" x14ac:dyDescent="0.35">
      <c r="B386" s="97"/>
    </row>
    <row r="387" spans="2:2" x14ac:dyDescent="0.35">
      <c r="B387" s="97"/>
    </row>
    <row r="388" spans="2:2" x14ac:dyDescent="0.35">
      <c r="B388" s="97"/>
    </row>
    <row r="389" spans="2:2" x14ac:dyDescent="0.35">
      <c r="B389" s="97"/>
    </row>
    <row r="390" spans="2:2" x14ac:dyDescent="0.35">
      <c r="B390" s="97"/>
    </row>
    <row r="391" spans="2:2" x14ac:dyDescent="0.35">
      <c r="B391" s="97"/>
    </row>
    <row r="392" spans="2:2" x14ac:dyDescent="0.35">
      <c r="B392" s="97"/>
    </row>
    <row r="393" spans="2:2" x14ac:dyDescent="0.35">
      <c r="B393" s="97"/>
    </row>
    <row r="394" spans="2:2" x14ac:dyDescent="0.35">
      <c r="B394" s="97"/>
    </row>
    <row r="395" spans="2:2" x14ac:dyDescent="0.35">
      <c r="B395" s="97"/>
    </row>
    <row r="396" spans="2:2" x14ac:dyDescent="0.35">
      <c r="B396" s="97"/>
    </row>
    <row r="397" spans="2:2" x14ac:dyDescent="0.35">
      <c r="B397" s="97"/>
    </row>
    <row r="398" spans="2:2" x14ac:dyDescent="0.35">
      <c r="B398" s="97"/>
    </row>
    <row r="399" spans="2:2" x14ac:dyDescent="0.35">
      <c r="B399" s="97"/>
    </row>
    <row r="400" spans="2:2" x14ac:dyDescent="0.35">
      <c r="B400" s="97"/>
    </row>
    <row r="401" spans="2:2" x14ac:dyDescent="0.35">
      <c r="B401" s="97"/>
    </row>
    <row r="402" spans="2:2" x14ac:dyDescent="0.35">
      <c r="B402" s="97"/>
    </row>
    <row r="403" spans="2:2" x14ac:dyDescent="0.35">
      <c r="B403" s="97"/>
    </row>
    <row r="404" spans="2:2" x14ac:dyDescent="0.35">
      <c r="B404" s="97"/>
    </row>
    <row r="405" spans="2:2" x14ac:dyDescent="0.35">
      <c r="B405" s="97"/>
    </row>
    <row r="406" spans="2:2" x14ac:dyDescent="0.35">
      <c r="B406" s="97"/>
    </row>
    <row r="407" spans="2:2" x14ac:dyDescent="0.35">
      <c r="B407" s="97"/>
    </row>
    <row r="408" spans="2:2" x14ac:dyDescent="0.35">
      <c r="B408" s="97"/>
    </row>
    <row r="409" spans="2:2" x14ac:dyDescent="0.35">
      <c r="B409" s="97"/>
    </row>
    <row r="410" spans="2:2" x14ac:dyDescent="0.35">
      <c r="B410" s="97"/>
    </row>
    <row r="411" spans="2:2" x14ac:dyDescent="0.35">
      <c r="B411" s="97"/>
    </row>
    <row r="412" spans="2:2" x14ac:dyDescent="0.35">
      <c r="B412" s="97"/>
    </row>
    <row r="413" spans="2:2" x14ac:dyDescent="0.35">
      <c r="B413" s="97"/>
    </row>
    <row r="414" spans="2:2" x14ac:dyDescent="0.35">
      <c r="B414" s="97"/>
    </row>
    <row r="415" spans="2:2" x14ac:dyDescent="0.35">
      <c r="B415" s="97"/>
    </row>
    <row r="416" spans="2:2" x14ac:dyDescent="0.35">
      <c r="B416" s="97"/>
    </row>
    <row r="417" spans="2:2" x14ac:dyDescent="0.35">
      <c r="B417" s="97"/>
    </row>
    <row r="418" spans="2:2" x14ac:dyDescent="0.35">
      <c r="B418" s="97"/>
    </row>
    <row r="419" spans="2:2" x14ac:dyDescent="0.35">
      <c r="B419" s="97"/>
    </row>
    <row r="420" spans="2:2" x14ac:dyDescent="0.35">
      <c r="B420" s="97"/>
    </row>
    <row r="421" spans="2:2" x14ac:dyDescent="0.35">
      <c r="B421" s="97"/>
    </row>
    <row r="422" spans="2:2" x14ac:dyDescent="0.35">
      <c r="B422" s="97"/>
    </row>
    <row r="423" spans="2:2" x14ac:dyDescent="0.35">
      <c r="B423" s="97"/>
    </row>
    <row r="424" spans="2:2" x14ac:dyDescent="0.35">
      <c r="B424" s="97"/>
    </row>
    <row r="425" spans="2:2" x14ac:dyDescent="0.35">
      <c r="B425" s="97"/>
    </row>
    <row r="426" spans="2:2" x14ac:dyDescent="0.35">
      <c r="B426" s="97"/>
    </row>
    <row r="427" spans="2:2" x14ac:dyDescent="0.35">
      <c r="B427" s="97"/>
    </row>
    <row r="428" spans="2:2" x14ac:dyDescent="0.35">
      <c r="B428" s="97"/>
    </row>
    <row r="429" spans="2:2" x14ac:dyDescent="0.35">
      <c r="B429" s="97"/>
    </row>
    <row r="430" spans="2:2" x14ac:dyDescent="0.35">
      <c r="B430" s="97"/>
    </row>
    <row r="431" spans="2:2" x14ac:dyDescent="0.35">
      <c r="B431" s="97"/>
    </row>
    <row r="432" spans="2:2" x14ac:dyDescent="0.35">
      <c r="B432" s="97"/>
    </row>
    <row r="433" spans="2:2" x14ac:dyDescent="0.35">
      <c r="B433" s="97"/>
    </row>
    <row r="434" spans="2:2" x14ac:dyDescent="0.35">
      <c r="B434" s="97"/>
    </row>
    <row r="435" spans="2:2" x14ac:dyDescent="0.35">
      <c r="B435" s="97"/>
    </row>
    <row r="436" spans="2:2" x14ac:dyDescent="0.35">
      <c r="B436" s="97"/>
    </row>
    <row r="437" spans="2:2" x14ac:dyDescent="0.35">
      <c r="B437" s="97"/>
    </row>
    <row r="438" spans="2:2" x14ac:dyDescent="0.35">
      <c r="B438" s="97"/>
    </row>
    <row r="439" spans="2:2" x14ac:dyDescent="0.35">
      <c r="B439" s="97"/>
    </row>
    <row r="440" spans="2:2" x14ac:dyDescent="0.35">
      <c r="B440" s="97"/>
    </row>
    <row r="441" spans="2:2" x14ac:dyDescent="0.35">
      <c r="B441" s="97"/>
    </row>
    <row r="442" spans="2:2" x14ac:dyDescent="0.35">
      <c r="B442" s="97"/>
    </row>
    <row r="443" spans="2:2" x14ac:dyDescent="0.35">
      <c r="B443" s="97"/>
    </row>
    <row r="444" spans="2:2" x14ac:dyDescent="0.35">
      <c r="B444" s="97"/>
    </row>
    <row r="445" spans="2:2" x14ac:dyDescent="0.35">
      <c r="B445" s="97"/>
    </row>
    <row r="446" spans="2:2" x14ac:dyDescent="0.35">
      <c r="B446" s="97"/>
    </row>
    <row r="447" spans="2:2" x14ac:dyDescent="0.35">
      <c r="B447" s="97"/>
    </row>
    <row r="448" spans="2:2" x14ac:dyDescent="0.35">
      <c r="B448" s="97"/>
    </row>
    <row r="449" spans="2:2" x14ac:dyDescent="0.35">
      <c r="B449" s="97"/>
    </row>
    <row r="450" spans="2:2" x14ac:dyDescent="0.35">
      <c r="B450" s="97"/>
    </row>
    <row r="451" spans="2:2" x14ac:dyDescent="0.35">
      <c r="B451" s="97"/>
    </row>
    <row r="452" spans="2:2" x14ac:dyDescent="0.35">
      <c r="B452" s="97"/>
    </row>
    <row r="453" spans="2:2" x14ac:dyDescent="0.35">
      <c r="B453" s="97"/>
    </row>
    <row r="454" spans="2:2" x14ac:dyDescent="0.35">
      <c r="B454" s="97"/>
    </row>
    <row r="455" spans="2:2" x14ac:dyDescent="0.35">
      <c r="B455" s="97"/>
    </row>
    <row r="456" spans="2:2" x14ac:dyDescent="0.35">
      <c r="B456" s="97"/>
    </row>
    <row r="457" spans="2:2" x14ac:dyDescent="0.35">
      <c r="B457" s="97"/>
    </row>
    <row r="458" spans="2:2" x14ac:dyDescent="0.35">
      <c r="B458" s="97"/>
    </row>
    <row r="459" spans="2:2" x14ac:dyDescent="0.35">
      <c r="B459" s="97"/>
    </row>
    <row r="460" spans="2:2" x14ac:dyDescent="0.35">
      <c r="B460" s="97"/>
    </row>
    <row r="461" spans="2:2" x14ac:dyDescent="0.35">
      <c r="B461" s="97"/>
    </row>
    <row r="462" spans="2:2" x14ac:dyDescent="0.35">
      <c r="B462" s="97"/>
    </row>
    <row r="463" spans="2:2" x14ac:dyDescent="0.35">
      <c r="B463" s="97"/>
    </row>
    <row r="464" spans="2:2" x14ac:dyDescent="0.35">
      <c r="B464" s="97"/>
    </row>
    <row r="465" spans="2:2" x14ac:dyDescent="0.35">
      <c r="B465" s="97"/>
    </row>
    <row r="466" spans="2:2" x14ac:dyDescent="0.35">
      <c r="B466" s="97"/>
    </row>
    <row r="467" spans="2:2" x14ac:dyDescent="0.35">
      <c r="B467" s="97"/>
    </row>
    <row r="468" spans="2:2" x14ac:dyDescent="0.35">
      <c r="B468" s="97"/>
    </row>
    <row r="469" spans="2:2" x14ac:dyDescent="0.35">
      <c r="B469" s="97"/>
    </row>
    <row r="470" spans="2:2" x14ac:dyDescent="0.35">
      <c r="B470" s="97"/>
    </row>
    <row r="471" spans="2:2" x14ac:dyDescent="0.35">
      <c r="B471" s="97"/>
    </row>
    <row r="472" spans="2:2" x14ac:dyDescent="0.35">
      <c r="B472" s="97"/>
    </row>
    <row r="473" spans="2:2" x14ac:dyDescent="0.35">
      <c r="B473" s="97"/>
    </row>
    <row r="474" spans="2:2" x14ac:dyDescent="0.35">
      <c r="B474" s="97"/>
    </row>
    <row r="475" spans="2:2" x14ac:dyDescent="0.35">
      <c r="B475" s="97"/>
    </row>
    <row r="476" spans="2:2" x14ac:dyDescent="0.35">
      <c r="B476" s="97"/>
    </row>
    <row r="477" spans="2:2" x14ac:dyDescent="0.35">
      <c r="B477" s="97"/>
    </row>
    <row r="478" spans="2:2" x14ac:dyDescent="0.35">
      <c r="B478" s="97"/>
    </row>
    <row r="479" spans="2:2" x14ac:dyDescent="0.35">
      <c r="B479" s="97"/>
    </row>
    <row r="480" spans="2:2" x14ac:dyDescent="0.35">
      <c r="B480" s="97"/>
    </row>
    <row r="481" spans="2:2" x14ac:dyDescent="0.35">
      <c r="B481" s="97"/>
    </row>
    <row r="482" spans="2:2" x14ac:dyDescent="0.35">
      <c r="B482" s="97"/>
    </row>
    <row r="483" spans="2:2" x14ac:dyDescent="0.35">
      <c r="B483" s="97"/>
    </row>
    <row r="484" spans="2:2" x14ac:dyDescent="0.35">
      <c r="B484" s="97"/>
    </row>
    <row r="485" spans="2:2" x14ac:dyDescent="0.35">
      <c r="B485" s="97"/>
    </row>
    <row r="486" spans="2:2" x14ac:dyDescent="0.35">
      <c r="B486" s="97"/>
    </row>
    <row r="487" spans="2:2" x14ac:dyDescent="0.35">
      <c r="B487" s="97"/>
    </row>
    <row r="488" spans="2:2" x14ac:dyDescent="0.35">
      <c r="B488" s="97"/>
    </row>
    <row r="489" spans="2:2" x14ac:dyDescent="0.35">
      <c r="B489" s="97"/>
    </row>
    <row r="490" spans="2:2" x14ac:dyDescent="0.35">
      <c r="B490" s="97"/>
    </row>
    <row r="491" spans="2:2" x14ac:dyDescent="0.35">
      <c r="B491" s="97"/>
    </row>
    <row r="492" spans="2:2" x14ac:dyDescent="0.35">
      <c r="B492" s="97"/>
    </row>
    <row r="493" spans="2:2" x14ac:dyDescent="0.35">
      <c r="B493" s="97"/>
    </row>
    <row r="494" spans="2:2" x14ac:dyDescent="0.35">
      <c r="B494" s="97"/>
    </row>
    <row r="495" spans="2:2" x14ac:dyDescent="0.35">
      <c r="B495" s="97"/>
    </row>
    <row r="496" spans="2:2" x14ac:dyDescent="0.35">
      <c r="B496" s="97"/>
    </row>
    <row r="497" spans="2:2" x14ac:dyDescent="0.35">
      <c r="B497" s="97"/>
    </row>
    <row r="498" spans="2:2" x14ac:dyDescent="0.35">
      <c r="B498" s="97"/>
    </row>
    <row r="499" spans="2:2" x14ac:dyDescent="0.35">
      <c r="B499" s="97"/>
    </row>
    <row r="500" spans="2:2" x14ac:dyDescent="0.35">
      <c r="B500" s="97"/>
    </row>
    <row r="501" spans="2:2" x14ac:dyDescent="0.35">
      <c r="B501" s="97"/>
    </row>
    <row r="502" spans="2:2" x14ac:dyDescent="0.35">
      <c r="B502" s="97"/>
    </row>
    <row r="503" spans="2:2" x14ac:dyDescent="0.35">
      <c r="B503" s="97"/>
    </row>
    <row r="504" spans="2:2" x14ac:dyDescent="0.35">
      <c r="B504" s="97"/>
    </row>
    <row r="505" spans="2:2" x14ac:dyDescent="0.35">
      <c r="B505" s="97"/>
    </row>
    <row r="506" spans="2:2" x14ac:dyDescent="0.35">
      <c r="B506" s="97"/>
    </row>
    <row r="507" spans="2:2" x14ac:dyDescent="0.35">
      <c r="B507" s="97"/>
    </row>
    <row r="508" spans="2:2" x14ac:dyDescent="0.35">
      <c r="B508" s="97"/>
    </row>
    <row r="509" spans="2:2" x14ac:dyDescent="0.35">
      <c r="B509" s="97"/>
    </row>
    <row r="510" spans="2:2" x14ac:dyDescent="0.35">
      <c r="B510" s="97"/>
    </row>
    <row r="511" spans="2:2" x14ac:dyDescent="0.35">
      <c r="B511" s="97"/>
    </row>
    <row r="512" spans="2:2" x14ac:dyDescent="0.35">
      <c r="B512" s="97"/>
    </row>
    <row r="513" spans="2:2" x14ac:dyDescent="0.35">
      <c r="B513" s="97"/>
    </row>
    <row r="514" spans="2:2" x14ac:dyDescent="0.35">
      <c r="B514" s="97"/>
    </row>
    <row r="515" spans="2:2" x14ac:dyDescent="0.35">
      <c r="B515" s="97"/>
    </row>
    <row r="516" spans="2:2" x14ac:dyDescent="0.35">
      <c r="B516" s="97"/>
    </row>
    <row r="517" spans="2:2" x14ac:dyDescent="0.35">
      <c r="B517" s="97"/>
    </row>
    <row r="518" spans="2:2" x14ac:dyDescent="0.35">
      <c r="B518" s="97"/>
    </row>
    <row r="519" spans="2:2" x14ac:dyDescent="0.35">
      <c r="B519" s="97"/>
    </row>
    <row r="520" spans="2:2" x14ac:dyDescent="0.35">
      <c r="B520" s="97"/>
    </row>
    <row r="521" spans="2:2" x14ac:dyDescent="0.35">
      <c r="B521" s="97"/>
    </row>
    <row r="522" spans="2:2" x14ac:dyDescent="0.35">
      <c r="B522" s="97"/>
    </row>
    <row r="523" spans="2:2" x14ac:dyDescent="0.35">
      <c r="B523" s="97"/>
    </row>
    <row r="524" spans="2:2" x14ac:dyDescent="0.35">
      <c r="B524" s="97"/>
    </row>
    <row r="525" spans="2:2" x14ac:dyDescent="0.35">
      <c r="B525" s="97"/>
    </row>
    <row r="526" spans="2:2" x14ac:dyDescent="0.35">
      <c r="B526" s="97"/>
    </row>
    <row r="527" spans="2:2" x14ac:dyDescent="0.35">
      <c r="B527" s="97"/>
    </row>
    <row r="528" spans="2:2" x14ac:dyDescent="0.35">
      <c r="B528" s="97"/>
    </row>
    <row r="529" spans="2:2" x14ac:dyDescent="0.35">
      <c r="B529" s="97"/>
    </row>
    <row r="530" spans="2:2" x14ac:dyDescent="0.35">
      <c r="B530" s="97"/>
    </row>
    <row r="531" spans="2:2" x14ac:dyDescent="0.35">
      <c r="B531" s="97"/>
    </row>
    <row r="532" spans="2:2" x14ac:dyDescent="0.35">
      <c r="B532" s="97"/>
    </row>
    <row r="533" spans="2:2" x14ac:dyDescent="0.35">
      <c r="B533" s="97"/>
    </row>
    <row r="534" spans="2:2" x14ac:dyDescent="0.35">
      <c r="B534" s="97"/>
    </row>
    <row r="535" spans="2:2" x14ac:dyDescent="0.35">
      <c r="B535" s="97"/>
    </row>
    <row r="536" spans="2:2" x14ac:dyDescent="0.35">
      <c r="B536" s="97"/>
    </row>
    <row r="537" spans="2:2" x14ac:dyDescent="0.35">
      <c r="B537" s="97"/>
    </row>
    <row r="538" spans="2:2" x14ac:dyDescent="0.35">
      <c r="B538" s="97"/>
    </row>
    <row r="539" spans="2:2" x14ac:dyDescent="0.35">
      <c r="B539" s="97"/>
    </row>
    <row r="540" spans="2:2" x14ac:dyDescent="0.35">
      <c r="B540" s="97"/>
    </row>
    <row r="541" spans="2:2" x14ac:dyDescent="0.35">
      <c r="B541" s="97"/>
    </row>
    <row r="542" spans="2:2" x14ac:dyDescent="0.35">
      <c r="B542" s="97"/>
    </row>
    <row r="543" spans="2:2" x14ac:dyDescent="0.35">
      <c r="B543" s="97"/>
    </row>
    <row r="544" spans="2:2" x14ac:dyDescent="0.35">
      <c r="B544" s="97"/>
    </row>
    <row r="545" spans="2:2" x14ac:dyDescent="0.35">
      <c r="B545" s="97"/>
    </row>
    <row r="546" spans="2:2" x14ac:dyDescent="0.35">
      <c r="B546" s="97"/>
    </row>
    <row r="547" spans="2:2" x14ac:dyDescent="0.35">
      <c r="B547" s="97"/>
    </row>
    <row r="548" spans="2:2" x14ac:dyDescent="0.35">
      <c r="B548" s="97"/>
    </row>
    <row r="549" spans="2:2" x14ac:dyDescent="0.35">
      <c r="B549" s="97"/>
    </row>
    <row r="550" spans="2:2" x14ac:dyDescent="0.35">
      <c r="B550" s="97"/>
    </row>
    <row r="551" spans="2:2" x14ac:dyDescent="0.35">
      <c r="B551" s="97"/>
    </row>
    <row r="552" spans="2:2" x14ac:dyDescent="0.35">
      <c r="B552" s="97"/>
    </row>
    <row r="553" spans="2:2" x14ac:dyDescent="0.35">
      <c r="B553" s="97"/>
    </row>
    <row r="554" spans="2:2" x14ac:dyDescent="0.35">
      <c r="B554" s="97"/>
    </row>
    <row r="555" spans="2:2" x14ac:dyDescent="0.35">
      <c r="B555" s="97"/>
    </row>
    <row r="556" spans="2:2" x14ac:dyDescent="0.35">
      <c r="B556" s="97"/>
    </row>
    <row r="557" spans="2:2" x14ac:dyDescent="0.35">
      <c r="B557" s="97"/>
    </row>
    <row r="558" spans="2:2" x14ac:dyDescent="0.35">
      <c r="B558" s="97"/>
    </row>
    <row r="559" spans="2:2" x14ac:dyDescent="0.35">
      <c r="B559" s="97"/>
    </row>
    <row r="560" spans="2:2" x14ac:dyDescent="0.35">
      <c r="B560" s="97"/>
    </row>
    <row r="561" spans="2:2" x14ac:dyDescent="0.35">
      <c r="B561" s="97"/>
    </row>
    <row r="562" spans="2:2" x14ac:dyDescent="0.35">
      <c r="B562" s="97"/>
    </row>
    <row r="563" spans="2:2" x14ac:dyDescent="0.35">
      <c r="B563" s="97"/>
    </row>
    <row r="564" spans="2:2" x14ac:dyDescent="0.35">
      <c r="B564" s="97"/>
    </row>
    <row r="565" spans="2:2" x14ac:dyDescent="0.35">
      <c r="B565" s="97"/>
    </row>
    <row r="566" spans="2:2" x14ac:dyDescent="0.35">
      <c r="B566" s="97"/>
    </row>
    <row r="567" spans="2:2" x14ac:dyDescent="0.35">
      <c r="B567" s="97"/>
    </row>
    <row r="568" spans="2:2" x14ac:dyDescent="0.35">
      <c r="B568" s="97"/>
    </row>
    <row r="569" spans="2:2" x14ac:dyDescent="0.35">
      <c r="B569" s="97"/>
    </row>
    <row r="570" spans="2:2" x14ac:dyDescent="0.35">
      <c r="B570" s="97"/>
    </row>
    <row r="571" spans="2:2" x14ac:dyDescent="0.35">
      <c r="B571" s="97"/>
    </row>
    <row r="572" spans="2:2" x14ac:dyDescent="0.35">
      <c r="B572" s="97"/>
    </row>
    <row r="573" spans="2:2" x14ac:dyDescent="0.35">
      <c r="B573" s="97"/>
    </row>
    <row r="574" spans="2:2" x14ac:dyDescent="0.35">
      <c r="B574" s="97"/>
    </row>
    <row r="575" spans="2:2" x14ac:dyDescent="0.35">
      <c r="B575" s="97"/>
    </row>
    <row r="576" spans="2:2" x14ac:dyDescent="0.35">
      <c r="B576" s="97"/>
    </row>
    <row r="577" spans="2:2" x14ac:dyDescent="0.35">
      <c r="B577" s="97"/>
    </row>
    <row r="578" spans="2:2" x14ac:dyDescent="0.35">
      <c r="B578" s="97"/>
    </row>
    <row r="579" spans="2:2" x14ac:dyDescent="0.35">
      <c r="B579" s="97"/>
    </row>
    <row r="580" spans="2:2" x14ac:dyDescent="0.35">
      <c r="B580" s="97"/>
    </row>
    <row r="581" spans="2:2" x14ac:dyDescent="0.35">
      <c r="B581" s="97"/>
    </row>
    <row r="582" spans="2:2" x14ac:dyDescent="0.35">
      <c r="B582" s="97"/>
    </row>
    <row r="583" spans="2:2" x14ac:dyDescent="0.35">
      <c r="B583" s="97"/>
    </row>
    <row r="584" spans="2:2" x14ac:dyDescent="0.35">
      <c r="B584" s="97"/>
    </row>
    <row r="585" spans="2:2" x14ac:dyDescent="0.35">
      <c r="B585" s="97"/>
    </row>
    <row r="586" spans="2:2" x14ac:dyDescent="0.35">
      <c r="B586" s="97"/>
    </row>
    <row r="587" spans="2:2" x14ac:dyDescent="0.35">
      <c r="B587" s="97"/>
    </row>
    <row r="588" spans="2:2" x14ac:dyDescent="0.35">
      <c r="B588" s="97"/>
    </row>
    <row r="589" spans="2:2" x14ac:dyDescent="0.35">
      <c r="B589" s="97"/>
    </row>
    <row r="590" spans="2:2" x14ac:dyDescent="0.35">
      <c r="B590" s="97"/>
    </row>
    <row r="591" spans="2:2" x14ac:dyDescent="0.35">
      <c r="B591" s="97"/>
    </row>
    <row r="592" spans="2:2" x14ac:dyDescent="0.35">
      <c r="B592" s="97"/>
    </row>
    <row r="593" spans="2:2" x14ac:dyDescent="0.35">
      <c r="B593" s="97"/>
    </row>
    <row r="594" spans="2:2" x14ac:dyDescent="0.35">
      <c r="B594" s="45"/>
    </row>
    <row r="595" spans="2:2" x14ac:dyDescent="0.35">
      <c r="B595" s="45"/>
    </row>
    <row r="596" spans="2:2" x14ac:dyDescent="0.35">
      <c r="B596" s="45"/>
    </row>
    <row r="597" spans="2:2" x14ac:dyDescent="0.35">
      <c r="B597" s="45"/>
    </row>
    <row r="598" spans="2:2" x14ac:dyDescent="0.35">
      <c r="B598" s="45"/>
    </row>
    <row r="599" spans="2:2" x14ac:dyDescent="0.35">
      <c r="B599" s="45"/>
    </row>
    <row r="600" spans="2:2" x14ac:dyDescent="0.35">
      <c r="B600" s="45"/>
    </row>
    <row r="601" spans="2:2" x14ac:dyDescent="0.35">
      <c r="B601" s="45"/>
    </row>
    <row r="602" spans="2:2" x14ac:dyDescent="0.35">
      <c r="B602" s="45"/>
    </row>
    <row r="603" spans="2:2" x14ac:dyDescent="0.35">
      <c r="B603" s="45"/>
    </row>
    <row r="604" spans="2:2" x14ac:dyDescent="0.35">
      <c r="B604" s="45"/>
    </row>
    <row r="605" spans="2:2" x14ac:dyDescent="0.35">
      <c r="B605" s="45"/>
    </row>
    <row r="606" spans="2:2" x14ac:dyDescent="0.35">
      <c r="B606" s="45"/>
    </row>
    <row r="607" spans="2:2" x14ac:dyDescent="0.35">
      <c r="B607" s="45"/>
    </row>
    <row r="608" spans="2:2" x14ac:dyDescent="0.35">
      <c r="B608" s="45"/>
    </row>
    <row r="609" spans="2:2" x14ac:dyDescent="0.35">
      <c r="B609" s="45"/>
    </row>
    <row r="610" spans="2:2" x14ac:dyDescent="0.35">
      <c r="B610" s="45"/>
    </row>
    <row r="611" spans="2:2" x14ac:dyDescent="0.35">
      <c r="B611" s="45"/>
    </row>
  </sheetData>
  <mergeCells count="20">
    <mergeCell ref="B17:E17"/>
    <mergeCell ref="B18:E18"/>
    <mergeCell ref="B19:E19"/>
    <mergeCell ref="B20:E20"/>
    <mergeCell ref="B26:E26"/>
    <mergeCell ref="B21:E21"/>
    <mergeCell ref="B22:E22"/>
    <mergeCell ref="B23:E23"/>
    <mergeCell ref="B24:E24"/>
    <mergeCell ref="B25:E25"/>
    <mergeCell ref="B12:E12"/>
    <mergeCell ref="B13:E13"/>
    <mergeCell ref="B14:E14"/>
    <mergeCell ref="B15:E15"/>
    <mergeCell ref="B16:E16"/>
    <mergeCell ref="A1:A2"/>
    <mergeCell ref="B8:E8"/>
    <mergeCell ref="B9:E9"/>
    <mergeCell ref="B10:E10"/>
    <mergeCell ref="B11:E11"/>
  </mergeCells>
  <pageMargins left="0.23622047244094491" right="0.23622047244094491" top="0.74803149606299213" bottom="0.74803149606299213" header="0.31496062992125984" footer="0.31496062992125984"/>
  <pageSetup paperSize="9" fitToHeight="0" orientation="portrait" r:id="rId1"/>
  <rowBreaks count="3" manualBreakCount="3">
    <brk id="26" max="5" man="1"/>
    <brk id="42" max="5" man="1"/>
    <brk id="96"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30"/>
  <sheetViews>
    <sheetView view="pageBreakPreview" zoomScaleNormal="100" zoomScaleSheetLayoutView="100" zoomScalePageLayoutView="160" workbookViewId="0">
      <selection activeCell="F9" sqref="F9"/>
    </sheetView>
  </sheetViews>
  <sheetFormatPr defaultRowHeight="14.5" x14ac:dyDescent="0.35"/>
  <cols>
    <col min="1" max="1" width="7.81640625" customWidth="1"/>
    <col min="2" max="2" width="41.453125" customWidth="1"/>
    <col min="3" max="4" width="9.1796875" customWidth="1"/>
    <col min="5" max="5" width="4.81640625" customWidth="1"/>
    <col min="6" max="6" width="13.36328125" style="23" customWidth="1"/>
  </cols>
  <sheetData>
    <row r="1" spans="1:6" x14ac:dyDescent="0.35">
      <c r="A1" s="375"/>
      <c r="B1" s="78" t="s">
        <v>24</v>
      </c>
      <c r="C1" s="67" t="s">
        <v>0</v>
      </c>
      <c r="D1" s="251" t="s">
        <v>226</v>
      </c>
      <c r="E1" s="252"/>
      <c r="F1" s="253"/>
    </row>
    <row r="2" spans="1:6" ht="15" thickBot="1" x14ac:dyDescent="0.4">
      <c r="A2" s="376"/>
      <c r="B2" s="66" t="s">
        <v>118</v>
      </c>
      <c r="C2" s="65" t="s">
        <v>1</v>
      </c>
      <c r="D2" s="77" t="s">
        <v>225</v>
      </c>
      <c r="E2" s="76"/>
      <c r="F2" s="2"/>
    </row>
    <row r="3" spans="1:6" x14ac:dyDescent="0.35">
      <c r="A3" s="45"/>
    </row>
    <row r="4" spans="1:6" ht="21" x14ac:dyDescent="0.35">
      <c r="A4" s="8" t="s">
        <v>2</v>
      </c>
      <c r="B4" s="64" t="s">
        <v>3</v>
      </c>
      <c r="C4" s="63"/>
      <c r="D4" s="62"/>
      <c r="E4" s="380" t="s">
        <v>23</v>
      </c>
      <c r="F4" s="381"/>
    </row>
    <row r="5" spans="1:6" ht="15" x14ac:dyDescent="0.25">
      <c r="A5" s="15"/>
      <c r="B5" s="61"/>
      <c r="C5" s="61"/>
      <c r="D5" s="60"/>
      <c r="E5" s="18"/>
      <c r="F5" s="19"/>
    </row>
    <row r="6" spans="1:6" ht="15.75" x14ac:dyDescent="0.25">
      <c r="A6" s="73">
        <v>0</v>
      </c>
      <c r="B6" s="59" t="s">
        <v>22</v>
      </c>
    </row>
    <row r="7" spans="1:6" ht="15.75" x14ac:dyDescent="0.25">
      <c r="A7" s="73"/>
      <c r="B7" s="59"/>
    </row>
    <row r="8" spans="1:6" ht="15.5" x14ac:dyDescent="0.35">
      <c r="A8" s="138" t="s">
        <v>8</v>
      </c>
      <c r="B8" s="59" t="s">
        <v>9</v>
      </c>
    </row>
    <row r="9" spans="1:6" x14ac:dyDescent="0.35">
      <c r="A9" s="84" t="s">
        <v>10</v>
      </c>
      <c r="B9" s="305" t="s">
        <v>160</v>
      </c>
      <c r="F9" s="190">
        <f>'A I PRIPREMNI i RID'!F35</f>
        <v>0</v>
      </c>
    </row>
    <row r="10" spans="1:6" x14ac:dyDescent="0.35">
      <c r="A10" s="301" t="s">
        <v>217</v>
      </c>
      <c r="B10" s="302" t="s">
        <v>26</v>
      </c>
      <c r="C10" s="303"/>
      <c r="D10" s="303"/>
      <c r="E10" s="304"/>
      <c r="F10" s="190">
        <f>'A II IZOLATERSKI R.'!F31</f>
        <v>0</v>
      </c>
    </row>
    <row r="11" spans="1:6" x14ac:dyDescent="0.35">
      <c r="A11" s="74"/>
      <c r="C11" s="50" t="s">
        <v>21</v>
      </c>
      <c r="E11" s="23"/>
      <c r="F11" s="190">
        <f>SUM(F9:F10)</f>
        <v>0</v>
      </c>
    </row>
    <row r="12" spans="1:6" ht="15" x14ac:dyDescent="0.25">
      <c r="A12" s="74"/>
      <c r="F12" s="68"/>
    </row>
    <row r="13" spans="1:6" ht="15" x14ac:dyDescent="0.25">
      <c r="A13" s="74"/>
      <c r="F13" s="68"/>
    </row>
    <row r="14" spans="1:6" ht="15.5" x14ac:dyDescent="0.35">
      <c r="A14" s="73" t="s">
        <v>67</v>
      </c>
      <c r="B14" s="59" t="s">
        <v>68</v>
      </c>
      <c r="F14" s="68"/>
    </row>
    <row r="15" spans="1:6" x14ac:dyDescent="0.35">
      <c r="A15" s="84" t="s">
        <v>218</v>
      </c>
      <c r="B15" s="185" t="s">
        <v>79</v>
      </c>
      <c r="C15" s="37"/>
      <c r="D15" s="37"/>
      <c r="E15" s="40"/>
      <c r="F15" s="190">
        <f>'B I ZAVRŠNI ZIDARSKI R.'!F35</f>
        <v>0</v>
      </c>
    </row>
    <row r="16" spans="1:6" x14ac:dyDescent="0.35">
      <c r="A16" s="84" t="s">
        <v>69</v>
      </c>
      <c r="B16" s="83" t="s">
        <v>99</v>
      </c>
      <c r="C16" s="37"/>
      <c r="D16" s="37"/>
      <c r="E16" s="40"/>
      <c r="F16" s="190">
        <f>'B II SUHOMONT. R. '!F44</f>
        <v>0</v>
      </c>
    </row>
    <row r="17" spans="1:6" x14ac:dyDescent="0.35">
      <c r="A17" s="84" t="s">
        <v>219</v>
      </c>
      <c r="B17" s="83" t="s">
        <v>70</v>
      </c>
      <c r="C17" s="37"/>
      <c r="D17" s="37"/>
      <c r="E17" s="40"/>
      <c r="F17" s="190">
        <f>'B III STOLARSKI R.'!F27</f>
        <v>0</v>
      </c>
    </row>
    <row r="18" spans="1:6" x14ac:dyDescent="0.35">
      <c r="A18" s="84" t="s">
        <v>77</v>
      </c>
      <c r="B18" s="83" t="s">
        <v>91</v>
      </c>
      <c r="C18" s="37"/>
      <c r="D18" s="37"/>
      <c r="E18" s="40"/>
      <c r="F18" s="190">
        <f>'B IV KERAMIČARSKI R.'!F29</f>
        <v>0</v>
      </c>
    </row>
    <row r="19" spans="1:6" x14ac:dyDescent="0.35">
      <c r="A19" s="84" t="s">
        <v>78</v>
      </c>
      <c r="B19" s="83" t="s">
        <v>100</v>
      </c>
      <c r="C19" s="37"/>
      <c r="D19" s="37"/>
      <c r="E19" s="40"/>
      <c r="F19" s="190">
        <f>'B V SOBO-LIČI. R '!F25</f>
        <v>0</v>
      </c>
    </row>
    <row r="20" spans="1:6" x14ac:dyDescent="0.35">
      <c r="A20" s="84"/>
      <c r="B20" s="307"/>
      <c r="C20" s="37"/>
      <c r="D20" s="37"/>
      <c r="E20" s="40"/>
      <c r="F20" s="190"/>
    </row>
    <row r="21" spans="1:6" ht="15" x14ac:dyDescent="0.25">
      <c r="A21" s="74"/>
      <c r="B21" s="306"/>
      <c r="C21" s="50" t="s">
        <v>101</v>
      </c>
      <c r="E21" s="23"/>
      <c r="F21" s="190">
        <f>SUM(F15:F19)</f>
        <v>0</v>
      </c>
    </row>
    <row r="22" spans="1:6" x14ac:dyDescent="0.35">
      <c r="A22" s="74"/>
      <c r="B22" s="85"/>
      <c r="F22" s="68"/>
    </row>
    <row r="23" spans="1:6" ht="15.5" x14ac:dyDescent="0.35">
      <c r="A23" s="73" t="s">
        <v>215</v>
      </c>
      <c r="B23" s="59" t="s">
        <v>141</v>
      </c>
    </row>
    <row r="24" spans="1:6" x14ac:dyDescent="0.35">
      <c r="A24" s="74"/>
      <c r="C24" s="50" t="s">
        <v>101</v>
      </c>
      <c r="F24" s="190">
        <f>SUM(F18:F22)</f>
        <v>0</v>
      </c>
    </row>
    <row r="25" spans="1:6" x14ac:dyDescent="0.35">
      <c r="F25" s="270"/>
    </row>
    <row r="26" spans="1:6" x14ac:dyDescent="0.35">
      <c r="F26" s="270"/>
    </row>
    <row r="27" spans="1:6" x14ac:dyDescent="0.35">
      <c r="F27" s="190"/>
    </row>
    <row r="28" spans="1:6" ht="15.5" x14ac:dyDescent="0.35">
      <c r="A28" s="193"/>
      <c r="B28" s="58" t="s">
        <v>155</v>
      </c>
      <c r="C28" s="57" t="s">
        <v>159</v>
      </c>
      <c r="D28" s="56"/>
      <c r="E28" s="56"/>
      <c r="F28" s="249">
        <f>SUM(F9:F22)</f>
        <v>0</v>
      </c>
    </row>
    <row r="29" spans="1:6" ht="15" thickBot="1" x14ac:dyDescent="0.4">
      <c r="D29" t="s">
        <v>156</v>
      </c>
      <c r="F29" s="310">
        <f>F28*25%</f>
        <v>0</v>
      </c>
    </row>
    <row r="30" spans="1:6" ht="15" thickBot="1" x14ac:dyDescent="0.4">
      <c r="A30" s="311"/>
      <c r="B30" s="312"/>
      <c r="C30" s="312" t="s">
        <v>157</v>
      </c>
      <c r="D30" s="312"/>
      <c r="E30" s="312"/>
      <c r="F30" s="313">
        <f>F28+F29</f>
        <v>0</v>
      </c>
    </row>
  </sheetData>
  <mergeCells count="2">
    <mergeCell ref="A1:A2"/>
    <mergeCell ref="E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F575"/>
  <sheetViews>
    <sheetView view="pageBreakPreview" zoomScale="130" zoomScaleNormal="100" zoomScaleSheetLayoutView="130" workbookViewId="0">
      <selection activeCell="C6" sqref="C6"/>
    </sheetView>
  </sheetViews>
  <sheetFormatPr defaultRowHeight="14.5" x14ac:dyDescent="0.35"/>
  <cols>
    <col min="1" max="1" width="12.81640625" style="42" customWidth="1"/>
    <col min="2" max="2" width="46.1796875" customWidth="1"/>
    <col min="3" max="3" width="10.1796875" customWidth="1"/>
    <col min="4" max="4" width="10.54296875" customWidth="1"/>
    <col min="5" max="5" width="9.7265625" customWidth="1"/>
    <col min="6" max="6" width="9.7265625" style="23" customWidth="1"/>
  </cols>
  <sheetData>
    <row r="1" spans="1:6" s="1" customFormat="1" ht="15" customHeight="1" x14ac:dyDescent="0.25">
      <c r="A1" s="375"/>
      <c r="B1" s="78" t="s">
        <v>24</v>
      </c>
      <c r="C1" s="67" t="s">
        <v>0</v>
      </c>
      <c r="D1" s="251" t="s">
        <v>226</v>
      </c>
      <c r="E1" s="252"/>
      <c r="F1" s="253"/>
    </row>
    <row r="2" spans="1:6" s="1" customFormat="1" ht="12.5" thickBot="1" x14ac:dyDescent="0.3">
      <c r="A2" s="376"/>
      <c r="B2" s="66" t="s">
        <v>118</v>
      </c>
      <c r="C2" s="65" t="s">
        <v>1</v>
      </c>
      <c r="D2" s="77" t="s">
        <v>225</v>
      </c>
      <c r="E2" s="76"/>
      <c r="F2" s="2"/>
    </row>
    <row r="3" spans="1:6" s="1" customFormat="1" ht="10.5" x14ac:dyDescent="0.25">
      <c r="A3" s="3"/>
      <c r="B3" s="4"/>
      <c r="C3" s="5"/>
      <c r="D3" s="6"/>
      <c r="F3" s="7"/>
    </row>
    <row r="4" spans="1:6" s="13" customFormat="1" ht="21" x14ac:dyDescent="0.25">
      <c r="A4" s="8" t="s">
        <v>2</v>
      </c>
      <c r="B4" s="9" t="s">
        <v>3</v>
      </c>
      <c r="C4" s="10" t="s">
        <v>4</v>
      </c>
      <c r="D4" s="10" t="s">
        <v>5</v>
      </c>
      <c r="E4" s="11" t="s">
        <v>6</v>
      </c>
      <c r="F4" s="12" t="s">
        <v>7</v>
      </c>
    </row>
    <row r="5" spans="1:6" ht="15" x14ac:dyDescent="0.25">
      <c r="A5" s="14"/>
      <c r="B5" s="15"/>
      <c r="C5" s="16"/>
      <c r="D5" s="17"/>
      <c r="E5" s="18"/>
      <c r="F5" s="19"/>
    </row>
    <row r="6" spans="1:6" ht="15.5" x14ac:dyDescent="0.35">
      <c r="A6" s="80" t="s">
        <v>8</v>
      </c>
      <c r="B6" s="20" t="s">
        <v>9</v>
      </c>
      <c r="C6" s="21"/>
      <c r="D6" s="22"/>
    </row>
    <row r="7" spans="1:6" ht="15.75" x14ac:dyDescent="0.25">
      <c r="A7" s="70"/>
      <c r="B7" s="20"/>
      <c r="C7" s="21"/>
      <c r="D7" s="22"/>
    </row>
    <row r="8" spans="1:6" x14ac:dyDescent="0.35">
      <c r="A8" s="79" t="s">
        <v>10</v>
      </c>
      <c r="B8" s="24" t="s">
        <v>127</v>
      </c>
      <c r="C8" s="25"/>
      <c r="D8" s="26"/>
      <c r="E8" s="27"/>
      <c r="F8" s="28"/>
    </row>
    <row r="9" spans="1:6" ht="15" x14ac:dyDescent="0.25">
      <c r="A9" s="70"/>
      <c r="B9" s="29"/>
      <c r="C9" s="30"/>
      <c r="D9" s="22"/>
      <c r="E9" s="31"/>
      <c r="F9" s="32"/>
    </row>
    <row r="10" spans="1:6" ht="110" customHeight="1" x14ac:dyDescent="0.35">
      <c r="A10" s="75" t="s">
        <v>11</v>
      </c>
      <c r="B10" s="382" t="s">
        <v>129</v>
      </c>
      <c r="C10" s="382"/>
      <c r="D10" s="382"/>
      <c r="E10" s="382"/>
      <c r="F10" s="33"/>
    </row>
    <row r="11" spans="1:6" ht="36" customHeight="1" x14ac:dyDescent="0.35">
      <c r="A11" s="34"/>
      <c r="B11" s="383" t="s">
        <v>126</v>
      </c>
      <c r="C11" s="383"/>
      <c r="D11" s="383"/>
      <c r="E11" s="383"/>
      <c r="F11" s="33"/>
    </row>
    <row r="12" spans="1:6" ht="10.5" customHeight="1" x14ac:dyDescent="0.35">
      <c r="A12" s="205"/>
      <c r="B12" s="120"/>
      <c r="C12" s="121"/>
      <c r="D12" s="121"/>
      <c r="E12" s="121"/>
      <c r="F12" s="175"/>
    </row>
    <row r="13" spans="1:6" ht="12" customHeight="1" x14ac:dyDescent="0.35">
      <c r="A13" s="196"/>
      <c r="B13" s="197"/>
      <c r="C13" s="198"/>
      <c r="D13" s="300"/>
      <c r="E13" s="199"/>
      <c r="F13" s="200"/>
    </row>
    <row r="14" spans="1:6" ht="12.75" customHeight="1" x14ac:dyDescent="0.35">
      <c r="A14" s="70" t="s">
        <v>12</v>
      </c>
      <c r="B14" s="368" t="s">
        <v>166</v>
      </c>
      <c r="C14" s="198"/>
      <c r="D14" s="300"/>
      <c r="E14" s="199"/>
      <c r="F14" s="200"/>
    </row>
    <row r="15" spans="1:6" ht="66" customHeight="1" x14ac:dyDescent="0.35">
      <c r="A15" s="70"/>
      <c r="B15" s="100" t="s">
        <v>214</v>
      </c>
      <c r="C15" s="122"/>
      <c r="D15" s="74"/>
    </row>
    <row r="16" spans="1:6" ht="42.5" customHeight="1" x14ac:dyDescent="0.35">
      <c r="B16" s="100" t="s">
        <v>213</v>
      </c>
      <c r="C16" s="202"/>
      <c r="D16" s="300"/>
      <c r="E16" s="199"/>
      <c r="F16" s="200"/>
    </row>
    <row r="17" spans="1:6" ht="12.75" customHeight="1" x14ac:dyDescent="0.35">
      <c r="A17" s="44"/>
      <c r="B17" s="316"/>
      <c r="C17" s="328" t="s">
        <v>64</v>
      </c>
      <c r="D17" s="299">
        <f>15</f>
        <v>15</v>
      </c>
      <c r="E17" s="194"/>
      <c r="F17" s="195">
        <f>E17</f>
        <v>0</v>
      </c>
    </row>
    <row r="18" spans="1:6" ht="12.75" customHeight="1" x14ac:dyDescent="0.35">
      <c r="A18" s="321"/>
      <c r="B18" s="322"/>
      <c r="C18" s="323"/>
      <c r="D18" s="324"/>
      <c r="E18" s="325"/>
      <c r="F18" s="326"/>
    </row>
    <row r="19" spans="1:6" ht="12.75" customHeight="1" x14ac:dyDescent="0.35">
      <c r="A19" s="327" t="s">
        <v>13</v>
      </c>
      <c r="B19" s="296" t="s">
        <v>161</v>
      </c>
      <c r="C19" s="323"/>
      <c r="D19" s="324"/>
      <c r="E19" s="325"/>
      <c r="F19" s="326"/>
    </row>
    <row r="20" spans="1:6" ht="81" customHeight="1" x14ac:dyDescent="0.35">
      <c r="A20" s="321"/>
      <c r="B20" s="322" t="s">
        <v>162</v>
      </c>
      <c r="C20" s="323"/>
      <c r="D20" s="324"/>
      <c r="E20" s="325"/>
      <c r="F20" s="326"/>
    </row>
    <row r="21" spans="1:6" ht="12.75" customHeight="1" x14ac:dyDescent="0.35">
      <c r="A21" s="205"/>
      <c r="B21" s="316" t="s">
        <v>163</v>
      </c>
      <c r="C21" s="328" t="s">
        <v>36</v>
      </c>
      <c r="D21" s="195">
        <f>0.13*(0.73+0.85)/2*3.29+0.13*1.56*3.29</f>
        <v>1.0050950000000001</v>
      </c>
      <c r="E21" s="194"/>
      <c r="F21" s="195"/>
    </row>
    <row r="22" spans="1:6" ht="12.75" customHeight="1" x14ac:dyDescent="0.35">
      <c r="A22" s="321"/>
      <c r="B22" s="322"/>
      <c r="C22" s="323"/>
      <c r="D22" s="324"/>
      <c r="E22" s="325"/>
      <c r="F22" s="326"/>
    </row>
    <row r="23" spans="1:6" ht="12.75" customHeight="1" x14ac:dyDescent="0.35">
      <c r="A23" s="327" t="s">
        <v>14</v>
      </c>
      <c r="B23" s="296" t="s">
        <v>164</v>
      </c>
      <c r="C23" s="323"/>
      <c r="D23" s="324"/>
      <c r="E23" s="325"/>
      <c r="F23" s="326"/>
    </row>
    <row r="24" spans="1:6" ht="40.5" customHeight="1" x14ac:dyDescent="0.35">
      <c r="A24" s="70"/>
      <c r="B24" s="100" t="s">
        <v>165</v>
      </c>
      <c r="C24" s="70"/>
      <c r="D24" s="53"/>
      <c r="E24" s="42"/>
      <c r="F24" s="200"/>
    </row>
    <row r="25" spans="1:6" ht="13" customHeight="1" x14ac:dyDescent="0.35">
      <c r="A25" s="70"/>
      <c r="B25" s="100" t="s">
        <v>167</v>
      </c>
      <c r="C25" s="70" t="s">
        <v>128</v>
      </c>
      <c r="D25" s="53">
        <v>1</v>
      </c>
      <c r="E25" s="42"/>
      <c r="F25" s="200"/>
    </row>
    <row r="26" spans="1:6" ht="13" customHeight="1" x14ac:dyDescent="0.35">
      <c r="A26" s="71"/>
      <c r="B26" s="113" t="s">
        <v>168</v>
      </c>
      <c r="C26" s="71" t="s">
        <v>128</v>
      </c>
      <c r="D26" s="52">
        <v>1</v>
      </c>
      <c r="E26" s="44"/>
      <c r="F26" s="195"/>
    </row>
    <row r="27" spans="1:6" ht="13" customHeight="1" x14ac:dyDescent="0.35">
      <c r="A27" s="70"/>
      <c r="B27" s="100"/>
      <c r="C27" s="70"/>
      <c r="D27" s="53"/>
      <c r="E27" s="42"/>
      <c r="F27" s="200"/>
    </row>
    <row r="28" spans="1:6" ht="12.75" customHeight="1" x14ac:dyDescent="0.35">
      <c r="A28" s="70" t="s">
        <v>15</v>
      </c>
      <c r="B28" s="296" t="s">
        <v>169</v>
      </c>
      <c r="C28" s="70" t="s">
        <v>128</v>
      </c>
      <c r="D28" s="53">
        <v>1</v>
      </c>
      <c r="E28" s="42"/>
      <c r="F28" s="200"/>
    </row>
    <row r="29" spans="1:6" ht="41" customHeight="1" x14ac:dyDescent="0.35">
      <c r="A29" s="70"/>
      <c r="B29" s="100" t="s">
        <v>170</v>
      </c>
      <c r="C29" s="70"/>
      <c r="D29" s="53"/>
      <c r="E29" s="42"/>
      <c r="F29" s="200"/>
    </row>
    <row r="30" spans="1:6" ht="13" customHeight="1" x14ac:dyDescent="0.35">
      <c r="A30" s="71"/>
      <c r="B30" s="113" t="s">
        <v>171</v>
      </c>
      <c r="C30" s="71" t="s">
        <v>128</v>
      </c>
      <c r="D30" s="52">
        <v>1</v>
      </c>
      <c r="E30" s="44"/>
      <c r="F30" s="195"/>
    </row>
    <row r="31" spans="1:6" ht="13" customHeight="1" x14ac:dyDescent="0.35">
      <c r="A31" s="265"/>
      <c r="B31" s="333"/>
      <c r="C31" s="265"/>
      <c r="D31" s="257"/>
      <c r="E31" s="295"/>
      <c r="F31" s="326"/>
    </row>
    <row r="32" spans="1:6" ht="54" customHeight="1" x14ac:dyDescent="0.35">
      <c r="A32" s="70" t="s">
        <v>17</v>
      </c>
      <c r="B32" s="334" t="s">
        <v>211</v>
      </c>
      <c r="C32" s="265"/>
      <c r="D32" s="257"/>
      <c r="E32" s="295"/>
      <c r="F32" s="326"/>
    </row>
    <row r="33" spans="1:6" ht="12.75" customHeight="1" x14ac:dyDescent="0.35">
      <c r="A33" s="71"/>
      <c r="B33" s="113" t="s">
        <v>212</v>
      </c>
      <c r="C33" s="71" t="s">
        <v>20</v>
      </c>
      <c r="D33" s="52">
        <v>49.41</v>
      </c>
      <c r="E33" s="44"/>
      <c r="F33" s="195"/>
    </row>
    <row r="34" spans="1:6" ht="12.75" customHeight="1" x14ac:dyDescent="0.35">
      <c r="A34" s="70"/>
      <c r="B34" s="100"/>
      <c r="C34" s="70"/>
      <c r="D34" s="53"/>
      <c r="E34" s="42"/>
      <c r="F34" s="200"/>
    </row>
    <row r="35" spans="1:6" x14ac:dyDescent="0.35">
      <c r="A35" s="81" t="s">
        <v>10</v>
      </c>
      <c r="B35" s="46" t="s">
        <v>140</v>
      </c>
      <c r="C35" s="47"/>
      <c r="D35" s="48"/>
      <c r="E35" s="49"/>
      <c r="F35" s="237">
        <f>SUM(F13:F17)</f>
        <v>0</v>
      </c>
    </row>
    <row r="36" spans="1:6" x14ac:dyDescent="0.35">
      <c r="B36" s="45"/>
    </row>
    <row r="37" spans="1:6" x14ac:dyDescent="0.35">
      <c r="B37" s="45"/>
    </row>
    <row r="38" spans="1:6" x14ac:dyDescent="0.35">
      <c r="B38" s="45"/>
    </row>
    <row r="39" spans="1:6" x14ac:dyDescent="0.35">
      <c r="B39" s="45"/>
    </row>
    <row r="40" spans="1:6" x14ac:dyDescent="0.35">
      <c r="B40" s="45"/>
    </row>
    <row r="41" spans="1:6" x14ac:dyDescent="0.35">
      <c r="B41" s="45"/>
    </row>
    <row r="42" spans="1:6" x14ac:dyDescent="0.35">
      <c r="B42" s="45"/>
    </row>
    <row r="43" spans="1:6" x14ac:dyDescent="0.35">
      <c r="B43" s="45"/>
    </row>
    <row r="44" spans="1:6" x14ac:dyDescent="0.35">
      <c r="B44" s="45"/>
    </row>
    <row r="45" spans="1:6" x14ac:dyDescent="0.35">
      <c r="B45" s="45"/>
    </row>
    <row r="46" spans="1:6" x14ac:dyDescent="0.35">
      <c r="B46" s="45"/>
    </row>
    <row r="47" spans="1:6" x14ac:dyDescent="0.35">
      <c r="B47" s="45"/>
    </row>
    <row r="48" spans="1:6" x14ac:dyDescent="0.35">
      <c r="B48" s="45"/>
    </row>
    <row r="49" spans="2:2" x14ac:dyDescent="0.35">
      <c r="B49" s="45"/>
    </row>
    <row r="50" spans="2:2" x14ac:dyDescent="0.35">
      <c r="B50" s="45"/>
    </row>
    <row r="51" spans="2:2" x14ac:dyDescent="0.35">
      <c r="B51" s="45"/>
    </row>
    <row r="52" spans="2:2" x14ac:dyDescent="0.35">
      <c r="B52" s="45"/>
    </row>
    <row r="53" spans="2:2" x14ac:dyDescent="0.35">
      <c r="B53" s="45"/>
    </row>
    <row r="54" spans="2:2" x14ac:dyDescent="0.35">
      <c r="B54" s="45"/>
    </row>
    <row r="55" spans="2:2" x14ac:dyDescent="0.35">
      <c r="B55" s="45"/>
    </row>
    <row r="56" spans="2:2" x14ac:dyDescent="0.35">
      <c r="B56" s="45"/>
    </row>
    <row r="57" spans="2:2" x14ac:dyDescent="0.35">
      <c r="B57" s="45"/>
    </row>
    <row r="58" spans="2:2" x14ac:dyDescent="0.35">
      <c r="B58" s="45"/>
    </row>
    <row r="59" spans="2:2" x14ac:dyDescent="0.35">
      <c r="B59" s="45"/>
    </row>
    <row r="60" spans="2:2" x14ac:dyDescent="0.35">
      <c r="B60" s="45"/>
    </row>
    <row r="61" spans="2:2" x14ac:dyDescent="0.35">
      <c r="B61" s="45"/>
    </row>
    <row r="62" spans="2:2" x14ac:dyDescent="0.35">
      <c r="B62" s="45"/>
    </row>
    <row r="63" spans="2:2" x14ac:dyDescent="0.35">
      <c r="B63" s="45"/>
    </row>
    <row r="64" spans="2:2" x14ac:dyDescent="0.35">
      <c r="B64" s="45"/>
    </row>
    <row r="65" spans="2:2" x14ac:dyDescent="0.35">
      <c r="B65" s="45"/>
    </row>
    <row r="66" spans="2:2" x14ac:dyDescent="0.35">
      <c r="B66" s="45"/>
    </row>
    <row r="67" spans="2:2" x14ac:dyDescent="0.35">
      <c r="B67" s="45"/>
    </row>
    <row r="68" spans="2:2" x14ac:dyDescent="0.35">
      <c r="B68" s="45"/>
    </row>
    <row r="69" spans="2:2" x14ac:dyDescent="0.35">
      <c r="B69" s="45"/>
    </row>
    <row r="70" spans="2:2" x14ac:dyDescent="0.35">
      <c r="B70" s="45"/>
    </row>
    <row r="71" spans="2:2" x14ac:dyDescent="0.35">
      <c r="B71" s="45"/>
    </row>
    <row r="72" spans="2:2" x14ac:dyDescent="0.35">
      <c r="B72" s="45"/>
    </row>
    <row r="73" spans="2:2" x14ac:dyDescent="0.35">
      <c r="B73" s="45"/>
    </row>
    <row r="74" spans="2:2" x14ac:dyDescent="0.35">
      <c r="B74" s="45"/>
    </row>
    <row r="75" spans="2:2" x14ac:dyDescent="0.35">
      <c r="B75" s="45"/>
    </row>
    <row r="76" spans="2:2" x14ac:dyDescent="0.35">
      <c r="B76" s="45"/>
    </row>
    <row r="77" spans="2:2" x14ac:dyDescent="0.35">
      <c r="B77" s="45"/>
    </row>
    <row r="78" spans="2:2" x14ac:dyDescent="0.35">
      <c r="B78" s="45"/>
    </row>
    <row r="79" spans="2:2" x14ac:dyDescent="0.35">
      <c r="B79" s="45"/>
    </row>
    <row r="80" spans="2:2" x14ac:dyDescent="0.35">
      <c r="B80" s="45"/>
    </row>
    <row r="81" spans="2:2" x14ac:dyDescent="0.35">
      <c r="B81" s="45"/>
    </row>
    <row r="82" spans="2:2" x14ac:dyDescent="0.35">
      <c r="B82" s="45"/>
    </row>
    <row r="83" spans="2:2" x14ac:dyDescent="0.35">
      <c r="B83" s="45"/>
    </row>
    <row r="84" spans="2:2" x14ac:dyDescent="0.35">
      <c r="B84" s="45"/>
    </row>
    <row r="85" spans="2:2" x14ac:dyDescent="0.35">
      <c r="B85" s="45"/>
    </row>
    <row r="86" spans="2:2" x14ac:dyDescent="0.35">
      <c r="B86" s="45"/>
    </row>
    <row r="87" spans="2:2" x14ac:dyDescent="0.35">
      <c r="B87" s="45"/>
    </row>
    <row r="88" spans="2:2" x14ac:dyDescent="0.35">
      <c r="B88" s="45"/>
    </row>
    <row r="89" spans="2:2" x14ac:dyDescent="0.35">
      <c r="B89" s="45"/>
    </row>
    <row r="90" spans="2:2" x14ac:dyDescent="0.35">
      <c r="B90" s="45"/>
    </row>
    <row r="91" spans="2:2" x14ac:dyDescent="0.35">
      <c r="B91" s="45"/>
    </row>
    <row r="92" spans="2:2" x14ac:dyDescent="0.35">
      <c r="B92" s="45"/>
    </row>
    <row r="93" spans="2:2" x14ac:dyDescent="0.35">
      <c r="B93" s="45"/>
    </row>
    <row r="94" spans="2:2" x14ac:dyDescent="0.35">
      <c r="B94" s="45"/>
    </row>
    <row r="95" spans="2:2" x14ac:dyDescent="0.35">
      <c r="B95" s="45"/>
    </row>
    <row r="96" spans="2:2" x14ac:dyDescent="0.35">
      <c r="B96" s="45"/>
    </row>
    <row r="97" spans="2:2" x14ac:dyDescent="0.35">
      <c r="B97" s="45"/>
    </row>
    <row r="98" spans="2:2" x14ac:dyDescent="0.35">
      <c r="B98" s="45"/>
    </row>
    <row r="99" spans="2:2" x14ac:dyDescent="0.35">
      <c r="B99" s="45"/>
    </row>
    <row r="100" spans="2:2" x14ac:dyDescent="0.35">
      <c r="B100" s="45"/>
    </row>
    <row r="101" spans="2:2" x14ac:dyDescent="0.35">
      <c r="B101" s="45"/>
    </row>
    <row r="102" spans="2:2" x14ac:dyDescent="0.35">
      <c r="B102" s="45"/>
    </row>
    <row r="103" spans="2:2" x14ac:dyDescent="0.35">
      <c r="B103" s="45"/>
    </row>
    <row r="104" spans="2:2" x14ac:dyDescent="0.35">
      <c r="B104" s="45"/>
    </row>
    <row r="105" spans="2:2" x14ac:dyDescent="0.35">
      <c r="B105" s="45"/>
    </row>
    <row r="106" spans="2:2" x14ac:dyDescent="0.35">
      <c r="B106" s="45"/>
    </row>
    <row r="107" spans="2:2" x14ac:dyDescent="0.35">
      <c r="B107" s="45"/>
    </row>
    <row r="108" spans="2:2" x14ac:dyDescent="0.35">
      <c r="B108" s="45"/>
    </row>
    <row r="109" spans="2:2" x14ac:dyDescent="0.35">
      <c r="B109" s="45"/>
    </row>
    <row r="110" spans="2:2" x14ac:dyDescent="0.35">
      <c r="B110" s="45"/>
    </row>
    <row r="111" spans="2:2" x14ac:dyDescent="0.35">
      <c r="B111" s="45"/>
    </row>
    <row r="112" spans="2:2" x14ac:dyDescent="0.35">
      <c r="B112" s="45"/>
    </row>
    <row r="113" spans="2:2" x14ac:dyDescent="0.35">
      <c r="B113" s="45"/>
    </row>
    <row r="114" spans="2:2" x14ac:dyDescent="0.35">
      <c r="B114" s="45"/>
    </row>
    <row r="115" spans="2:2" x14ac:dyDescent="0.35">
      <c r="B115" s="45"/>
    </row>
    <row r="116" spans="2:2" x14ac:dyDescent="0.35">
      <c r="B116" s="45"/>
    </row>
    <row r="117" spans="2:2" x14ac:dyDescent="0.35">
      <c r="B117" s="45"/>
    </row>
    <row r="118" spans="2:2" x14ac:dyDescent="0.35">
      <c r="B118" s="45"/>
    </row>
    <row r="119" spans="2:2" x14ac:dyDescent="0.35">
      <c r="B119" s="45"/>
    </row>
    <row r="120" spans="2:2" x14ac:dyDescent="0.35">
      <c r="B120" s="45"/>
    </row>
    <row r="121" spans="2:2" x14ac:dyDescent="0.35">
      <c r="B121" s="45"/>
    </row>
    <row r="122" spans="2:2" x14ac:dyDescent="0.35">
      <c r="B122" s="45"/>
    </row>
    <row r="123" spans="2:2" x14ac:dyDescent="0.35">
      <c r="B123" s="45"/>
    </row>
    <row r="124" spans="2:2" x14ac:dyDescent="0.35">
      <c r="B124" s="45"/>
    </row>
    <row r="125" spans="2:2" x14ac:dyDescent="0.35">
      <c r="B125" s="45"/>
    </row>
    <row r="126" spans="2:2" x14ac:dyDescent="0.35">
      <c r="B126" s="45"/>
    </row>
    <row r="127" spans="2:2" x14ac:dyDescent="0.35">
      <c r="B127" s="45"/>
    </row>
    <row r="128" spans="2:2" x14ac:dyDescent="0.35">
      <c r="B128" s="45"/>
    </row>
    <row r="129" spans="2:2" x14ac:dyDescent="0.35">
      <c r="B129" s="45"/>
    </row>
    <row r="130" spans="2:2" x14ac:dyDescent="0.35">
      <c r="B130" s="45"/>
    </row>
    <row r="131" spans="2:2" x14ac:dyDescent="0.35">
      <c r="B131" s="45"/>
    </row>
    <row r="132" spans="2:2" x14ac:dyDescent="0.35">
      <c r="B132" s="45"/>
    </row>
    <row r="133" spans="2:2" x14ac:dyDescent="0.35">
      <c r="B133" s="45"/>
    </row>
    <row r="134" spans="2:2" x14ac:dyDescent="0.35">
      <c r="B134" s="45"/>
    </row>
    <row r="135" spans="2:2" x14ac:dyDescent="0.35">
      <c r="B135" s="45"/>
    </row>
    <row r="136" spans="2:2" x14ac:dyDescent="0.35">
      <c r="B136" s="45"/>
    </row>
    <row r="137" spans="2:2" x14ac:dyDescent="0.35">
      <c r="B137" s="45"/>
    </row>
    <row r="138" spans="2:2" x14ac:dyDescent="0.35">
      <c r="B138" s="45"/>
    </row>
    <row r="139" spans="2:2" x14ac:dyDescent="0.35">
      <c r="B139" s="45"/>
    </row>
    <row r="140" spans="2:2" x14ac:dyDescent="0.35">
      <c r="B140" s="45"/>
    </row>
    <row r="141" spans="2:2" x14ac:dyDescent="0.35">
      <c r="B141" s="45"/>
    </row>
    <row r="142" spans="2:2" x14ac:dyDescent="0.35">
      <c r="B142" s="45"/>
    </row>
    <row r="143" spans="2:2" x14ac:dyDescent="0.35">
      <c r="B143" s="45"/>
    </row>
    <row r="144" spans="2:2" x14ac:dyDescent="0.35">
      <c r="B144" s="45"/>
    </row>
    <row r="145" spans="2:2" x14ac:dyDescent="0.35">
      <c r="B145" s="45"/>
    </row>
    <row r="146" spans="2:2" x14ac:dyDescent="0.35">
      <c r="B146" s="45"/>
    </row>
    <row r="147" spans="2:2" x14ac:dyDescent="0.35">
      <c r="B147" s="45"/>
    </row>
    <row r="148" spans="2:2" x14ac:dyDescent="0.35">
      <c r="B148" s="45"/>
    </row>
    <row r="149" spans="2:2" x14ac:dyDescent="0.35">
      <c r="B149" s="45"/>
    </row>
    <row r="150" spans="2:2" x14ac:dyDescent="0.35">
      <c r="B150" s="45"/>
    </row>
    <row r="151" spans="2:2" x14ac:dyDescent="0.35">
      <c r="B151" s="45"/>
    </row>
    <row r="152" spans="2:2" x14ac:dyDescent="0.35">
      <c r="B152" s="45"/>
    </row>
    <row r="153" spans="2:2" x14ac:dyDescent="0.35">
      <c r="B153" s="45"/>
    </row>
    <row r="154" spans="2:2" x14ac:dyDescent="0.35">
      <c r="B154" s="45"/>
    </row>
    <row r="155" spans="2:2" x14ac:dyDescent="0.35">
      <c r="B155" s="45"/>
    </row>
    <row r="156" spans="2:2" x14ac:dyDescent="0.35">
      <c r="B156" s="45"/>
    </row>
    <row r="157" spans="2:2" x14ac:dyDescent="0.35">
      <c r="B157" s="45"/>
    </row>
    <row r="158" spans="2:2" x14ac:dyDescent="0.35">
      <c r="B158" s="45"/>
    </row>
    <row r="159" spans="2:2" x14ac:dyDescent="0.35">
      <c r="B159" s="45"/>
    </row>
    <row r="160" spans="2:2" x14ac:dyDescent="0.35">
      <c r="B160" s="45"/>
    </row>
    <row r="161" spans="2:2" x14ac:dyDescent="0.35">
      <c r="B161" s="45"/>
    </row>
    <row r="162" spans="2:2" x14ac:dyDescent="0.35">
      <c r="B162" s="45"/>
    </row>
    <row r="163" spans="2:2" x14ac:dyDescent="0.35">
      <c r="B163" s="45"/>
    </row>
    <row r="164" spans="2:2" x14ac:dyDescent="0.35">
      <c r="B164" s="45"/>
    </row>
    <row r="165" spans="2:2" x14ac:dyDescent="0.35">
      <c r="B165" s="45"/>
    </row>
    <row r="166" spans="2:2" x14ac:dyDescent="0.35">
      <c r="B166" s="45"/>
    </row>
    <row r="167" spans="2:2" x14ac:dyDescent="0.35">
      <c r="B167" s="45"/>
    </row>
    <row r="168" spans="2:2" x14ac:dyDescent="0.35">
      <c r="B168" s="45"/>
    </row>
    <row r="169" spans="2:2" x14ac:dyDescent="0.35">
      <c r="B169" s="45"/>
    </row>
    <row r="170" spans="2:2" x14ac:dyDescent="0.35">
      <c r="B170" s="45"/>
    </row>
    <row r="171" spans="2:2" x14ac:dyDescent="0.35">
      <c r="B171" s="45"/>
    </row>
    <row r="172" spans="2:2" x14ac:dyDescent="0.35">
      <c r="B172" s="45"/>
    </row>
    <row r="173" spans="2:2" x14ac:dyDescent="0.35">
      <c r="B173" s="45"/>
    </row>
    <row r="174" spans="2:2" x14ac:dyDescent="0.35">
      <c r="B174" s="45"/>
    </row>
    <row r="175" spans="2:2" x14ac:dyDescent="0.35">
      <c r="B175" s="45"/>
    </row>
    <row r="176" spans="2:2" x14ac:dyDescent="0.35">
      <c r="B176" s="45"/>
    </row>
    <row r="177" spans="2:2" x14ac:dyDescent="0.35">
      <c r="B177" s="45"/>
    </row>
    <row r="178" spans="2:2" x14ac:dyDescent="0.35">
      <c r="B178" s="45"/>
    </row>
    <row r="179" spans="2:2" x14ac:dyDescent="0.35">
      <c r="B179" s="45"/>
    </row>
    <row r="180" spans="2:2" x14ac:dyDescent="0.35">
      <c r="B180" s="45"/>
    </row>
    <row r="181" spans="2:2" x14ac:dyDescent="0.35">
      <c r="B181" s="45"/>
    </row>
    <row r="182" spans="2:2" x14ac:dyDescent="0.35">
      <c r="B182" s="45"/>
    </row>
    <row r="183" spans="2:2" x14ac:dyDescent="0.35">
      <c r="B183" s="45"/>
    </row>
    <row r="184" spans="2:2" x14ac:dyDescent="0.35">
      <c r="B184" s="45"/>
    </row>
    <row r="185" spans="2:2" x14ac:dyDescent="0.35">
      <c r="B185" s="45"/>
    </row>
    <row r="186" spans="2:2" x14ac:dyDescent="0.35">
      <c r="B186" s="45"/>
    </row>
    <row r="187" spans="2:2" x14ac:dyDescent="0.35">
      <c r="B187" s="45"/>
    </row>
    <row r="188" spans="2:2" x14ac:dyDescent="0.35">
      <c r="B188" s="45"/>
    </row>
    <row r="189" spans="2:2" x14ac:dyDescent="0.35">
      <c r="B189" s="45"/>
    </row>
    <row r="190" spans="2:2" x14ac:dyDescent="0.35">
      <c r="B190" s="45"/>
    </row>
    <row r="191" spans="2:2" x14ac:dyDescent="0.35">
      <c r="B191" s="45"/>
    </row>
    <row r="192" spans="2:2" x14ac:dyDescent="0.35">
      <c r="B192" s="45"/>
    </row>
    <row r="193" spans="2:2" x14ac:dyDescent="0.35">
      <c r="B193" s="45"/>
    </row>
    <row r="194" spans="2:2" x14ac:dyDescent="0.35">
      <c r="B194" s="45"/>
    </row>
    <row r="195" spans="2:2" x14ac:dyDescent="0.35">
      <c r="B195" s="45"/>
    </row>
    <row r="196" spans="2:2" x14ac:dyDescent="0.35">
      <c r="B196" s="45"/>
    </row>
    <row r="197" spans="2:2" x14ac:dyDescent="0.35">
      <c r="B197" s="45"/>
    </row>
    <row r="198" spans="2:2" x14ac:dyDescent="0.35">
      <c r="B198" s="45"/>
    </row>
    <row r="199" spans="2:2" x14ac:dyDescent="0.35">
      <c r="B199" s="45"/>
    </row>
    <row r="200" spans="2:2" x14ac:dyDescent="0.35">
      <c r="B200" s="45"/>
    </row>
    <row r="201" spans="2:2" x14ac:dyDescent="0.35">
      <c r="B201" s="45"/>
    </row>
    <row r="202" spans="2:2" x14ac:dyDescent="0.35">
      <c r="B202" s="45"/>
    </row>
    <row r="203" spans="2:2" x14ac:dyDescent="0.35">
      <c r="B203" s="45"/>
    </row>
    <row r="204" spans="2:2" x14ac:dyDescent="0.35">
      <c r="B204" s="45"/>
    </row>
    <row r="205" spans="2:2" x14ac:dyDescent="0.35">
      <c r="B205" s="45"/>
    </row>
    <row r="206" spans="2:2" x14ac:dyDescent="0.35">
      <c r="B206" s="45"/>
    </row>
    <row r="207" spans="2:2" x14ac:dyDescent="0.35">
      <c r="B207" s="45"/>
    </row>
    <row r="208" spans="2:2" x14ac:dyDescent="0.35">
      <c r="B208" s="45"/>
    </row>
    <row r="209" spans="2:2" x14ac:dyDescent="0.35">
      <c r="B209" s="45"/>
    </row>
    <row r="210" spans="2:2" x14ac:dyDescent="0.35">
      <c r="B210" s="45"/>
    </row>
    <row r="211" spans="2:2" x14ac:dyDescent="0.35">
      <c r="B211" s="45"/>
    </row>
    <row r="212" spans="2:2" x14ac:dyDescent="0.35">
      <c r="B212" s="45"/>
    </row>
    <row r="213" spans="2:2" x14ac:dyDescent="0.35">
      <c r="B213" s="45"/>
    </row>
    <row r="214" spans="2:2" x14ac:dyDescent="0.35">
      <c r="B214" s="45"/>
    </row>
    <row r="215" spans="2:2" x14ac:dyDescent="0.35">
      <c r="B215" s="45"/>
    </row>
    <row r="216" spans="2:2" x14ac:dyDescent="0.35">
      <c r="B216" s="45"/>
    </row>
    <row r="217" spans="2:2" x14ac:dyDescent="0.35">
      <c r="B217" s="45"/>
    </row>
    <row r="218" spans="2:2" x14ac:dyDescent="0.35">
      <c r="B218" s="45"/>
    </row>
    <row r="219" spans="2:2" x14ac:dyDescent="0.35">
      <c r="B219" s="45"/>
    </row>
    <row r="220" spans="2:2" x14ac:dyDescent="0.35">
      <c r="B220" s="45"/>
    </row>
    <row r="221" spans="2:2" x14ac:dyDescent="0.35">
      <c r="B221" s="45"/>
    </row>
    <row r="222" spans="2:2" x14ac:dyDescent="0.35">
      <c r="B222" s="45"/>
    </row>
    <row r="223" spans="2:2" x14ac:dyDescent="0.35">
      <c r="B223" s="45"/>
    </row>
    <row r="224" spans="2:2" x14ac:dyDescent="0.35">
      <c r="B224" s="45"/>
    </row>
    <row r="225" spans="2:2" x14ac:dyDescent="0.35">
      <c r="B225" s="45"/>
    </row>
    <row r="226" spans="2:2" x14ac:dyDescent="0.35">
      <c r="B226" s="45"/>
    </row>
    <row r="227" spans="2:2" x14ac:dyDescent="0.35">
      <c r="B227" s="45"/>
    </row>
    <row r="228" spans="2:2" x14ac:dyDescent="0.35">
      <c r="B228" s="45"/>
    </row>
    <row r="229" spans="2:2" x14ac:dyDescent="0.35">
      <c r="B229" s="45"/>
    </row>
    <row r="230" spans="2:2" x14ac:dyDescent="0.35">
      <c r="B230" s="45"/>
    </row>
    <row r="231" spans="2:2" x14ac:dyDescent="0.35">
      <c r="B231" s="45"/>
    </row>
    <row r="232" spans="2:2" x14ac:dyDescent="0.35">
      <c r="B232" s="45"/>
    </row>
    <row r="233" spans="2:2" x14ac:dyDescent="0.35">
      <c r="B233" s="45"/>
    </row>
    <row r="234" spans="2:2" x14ac:dyDescent="0.35">
      <c r="B234" s="45"/>
    </row>
    <row r="235" spans="2:2" x14ac:dyDescent="0.35">
      <c r="B235" s="45"/>
    </row>
    <row r="236" spans="2:2" x14ac:dyDescent="0.35">
      <c r="B236" s="45"/>
    </row>
    <row r="237" spans="2:2" x14ac:dyDescent="0.35">
      <c r="B237" s="45"/>
    </row>
    <row r="238" spans="2:2" x14ac:dyDescent="0.35">
      <c r="B238" s="45"/>
    </row>
    <row r="239" spans="2:2" x14ac:dyDescent="0.35">
      <c r="B239" s="45"/>
    </row>
    <row r="240" spans="2:2" x14ac:dyDescent="0.35">
      <c r="B240" s="45"/>
    </row>
    <row r="241" spans="2:2" x14ac:dyDescent="0.35">
      <c r="B241" s="45"/>
    </row>
    <row r="242" spans="2:2" x14ac:dyDescent="0.35">
      <c r="B242" s="45"/>
    </row>
    <row r="243" spans="2:2" x14ac:dyDescent="0.35">
      <c r="B243" s="45"/>
    </row>
    <row r="244" spans="2:2" x14ac:dyDescent="0.35">
      <c r="B244" s="45"/>
    </row>
    <row r="245" spans="2:2" x14ac:dyDescent="0.35">
      <c r="B245" s="45"/>
    </row>
    <row r="246" spans="2:2" x14ac:dyDescent="0.35">
      <c r="B246" s="45"/>
    </row>
    <row r="247" spans="2:2" x14ac:dyDescent="0.35">
      <c r="B247" s="45"/>
    </row>
    <row r="248" spans="2:2" x14ac:dyDescent="0.35">
      <c r="B248" s="45"/>
    </row>
    <row r="249" spans="2:2" x14ac:dyDescent="0.35">
      <c r="B249" s="45"/>
    </row>
    <row r="250" spans="2:2" x14ac:dyDescent="0.35">
      <c r="B250" s="45"/>
    </row>
    <row r="251" spans="2:2" x14ac:dyDescent="0.35">
      <c r="B251" s="45"/>
    </row>
    <row r="252" spans="2:2" x14ac:dyDescent="0.35">
      <c r="B252" s="45"/>
    </row>
    <row r="253" spans="2:2" x14ac:dyDescent="0.35">
      <c r="B253" s="45"/>
    </row>
    <row r="254" spans="2:2" x14ac:dyDescent="0.35">
      <c r="B254" s="45"/>
    </row>
    <row r="255" spans="2:2" x14ac:dyDescent="0.35">
      <c r="B255" s="45"/>
    </row>
    <row r="256" spans="2:2" x14ac:dyDescent="0.35">
      <c r="B256" s="45"/>
    </row>
    <row r="257" spans="2:2" x14ac:dyDescent="0.35">
      <c r="B257" s="45"/>
    </row>
    <row r="258" spans="2:2" x14ac:dyDescent="0.35">
      <c r="B258" s="45"/>
    </row>
    <row r="259" spans="2:2" x14ac:dyDescent="0.35">
      <c r="B259" s="45"/>
    </row>
    <row r="260" spans="2:2" x14ac:dyDescent="0.35">
      <c r="B260" s="45"/>
    </row>
    <row r="261" spans="2:2" x14ac:dyDescent="0.35">
      <c r="B261" s="45"/>
    </row>
    <row r="262" spans="2:2" x14ac:dyDescent="0.35">
      <c r="B262" s="45"/>
    </row>
    <row r="263" spans="2:2" x14ac:dyDescent="0.35">
      <c r="B263" s="45"/>
    </row>
    <row r="264" spans="2:2" x14ac:dyDescent="0.35">
      <c r="B264" s="45"/>
    </row>
    <row r="265" spans="2:2" x14ac:dyDescent="0.35">
      <c r="B265" s="45"/>
    </row>
    <row r="266" spans="2:2" x14ac:dyDescent="0.35">
      <c r="B266" s="45"/>
    </row>
    <row r="267" spans="2:2" x14ac:dyDescent="0.35">
      <c r="B267" s="45"/>
    </row>
    <row r="268" spans="2:2" x14ac:dyDescent="0.35">
      <c r="B268" s="45"/>
    </row>
    <row r="269" spans="2:2" x14ac:dyDescent="0.35">
      <c r="B269" s="45"/>
    </row>
    <row r="270" spans="2:2" x14ac:dyDescent="0.35">
      <c r="B270" s="45"/>
    </row>
    <row r="271" spans="2:2" x14ac:dyDescent="0.35">
      <c r="B271" s="45"/>
    </row>
    <row r="272" spans="2:2" x14ac:dyDescent="0.35">
      <c r="B272" s="45"/>
    </row>
    <row r="273" spans="2:2" x14ac:dyDescent="0.35">
      <c r="B273" s="45"/>
    </row>
    <row r="274" spans="2:2" x14ac:dyDescent="0.35">
      <c r="B274" s="45"/>
    </row>
    <row r="275" spans="2:2" x14ac:dyDescent="0.35">
      <c r="B275" s="45"/>
    </row>
    <row r="276" spans="2:2" x14ac:dyDescent="0.35">
      <c r="B276" s="45"/>
    </row>
    <row r="277" spans="2:2" x14ac:dyDescent="0.35">
      <c r="B277" s="45"/>
    </row>
    <row r="278" spans="2:2" x14ac:dyDescent="0.35">
      <c r="B278" s="45"/>
    </row>
    <row r="279" spans="2:2" x14ac:dyDescent="0.35">
      <c r="B279" s="45"/>
    </row>
    <row r="280" spans="2:2" x14ac:dyDescent="0.35">
      <c r="B280" s="45"/>
    </row>
    <row r="281" spans="2:2" x14ac:dyDescent="0.35">
      <c r="B281" s="45"/>
    </row>
    <row r="282" spans="2:2" x14ac:dyDescent="0.35">
      <c r="B282" s="45"/>
    </row>
    <row r="283" spans="2:2" x14ac:dyDescent="0.35">
      <c r="B283" s="45"/>
    </row>
    <row r="284" spans="2:2" x14ac:dyDescent="0.35">
      <c r="B284" s="45"/>
    </row>
    <row r="285" spans="2:2" x14ac:dyDescent="0.35">
      <c r="B285" s="45"/>
    </row>
    <row r="286" spans="2:2" x14ac:dyDescent="0.35">
      <c r="B286" s="45"/>
    </row>
    <row r="287" spans="2:2" x14ac:dyDescent="0.35">
      <c r="B287" s="45"/>
    </row>
    <row r="288" spans="2:2" x14ac:dyDescent="0.35">
      <c r="B288" s="45"/>
    </row>
    <row r="289" spans="2:2" x14ac:dyDescent="0.35">
      <c r="B289" s="45"/>
    </row>
    <row r="290" spans="2:2" x14ac:dyDescent="0.35">
      <c r="B290" s="45"/>
    </row>
    <row r="291" spans="2:2" x14ac:dyDescent="0.35">
      <c r="B291" s="45"/>
    </row>
    <row r="292" spans="2:2" x14ac:dyDescent="0.35">
      <c r="B292" s="45"/>
    </row>
    <row r="293" spans="2:2" x14ac:dyDescent="0.35">
      <c r="B293" s="45"/>
    </row>
    <row r="294" spans="2:2" x14ac:dyDescent="0.35">
      <c r="B294" s="45"/>
    </row>
    <row r="295" spans="2:2" x14ac:dyDescent="0.35">
      <c r="B295" s="45"/>
    </row>
    <row r="296" spans="2:2" x14ac:dyDescent="0.35">
      <c r="B296" s="45"/>
    </row>
    <row r="297" spans="2:2" x14ac:dyDescent="0.35">
      <c r="B297" s="45"/>
    </row>
    <row r="298" spans="2:2" x14ac:dyDescent="0.35">
      <c r="B298" s="45"/>
    </row>
    <row r="299" spans="2:2" x14ac:dyDescent="0.35">
      <c r="B299" s="45"/>
    </row>
    <row r="300" spans="2:2" x14ac:dyDescent="0.35">
      <c r="B300" s="45"/>
    </row>
    <row r="301" spans="2:2" x14ac:dyDescent="0.35">
      <c r="B301" s="45"/>
    </row>
    <row r="302" spans="2:2" x14ac:dyDescent="0.35">
      <c r="B302" s="45"/>
    </row>
    <row r="303" spans="2:2" x14ac:dyDescent="0.35">
      <c r="B303" s="45"/>
    </row>
    <row r="304" spans="2:2" x14ac:dyDescent="0.35">
      <c r="B304" s="45"/>
    </row>
    <row r="305" spans="2:2" x14ac:dyDescent="0.35">
      <c r="B305" s="45"/>
    </row>
    <row r="306" spans="2:2" x14ac:dyDescent="0.35">
      <c r="B306" s="45"/>
    </row>
    <row r="307" spans="2:2" x14ac:dyDescent="0.35">
      <c r="B307" s="45"/>
    </row>
    <row r="308" spans="2:2" x14ac:dyDescent="0.35">
      <c r="B308" s="45"/>
    </row>
    <row r="309" spans="2:2" x14ac:dyDescent="0.35">
      <c r="B309" s="45"/>
    </row>
    <row r="310" spans="2:2" x14ac:dyDescent="0.35">
      <c r="B310" s="45"/>
    </row>
    <row r="311" spans="2:2" x14ac:dyDescent="0.35">
      <c r="B311" s="45"/>
    </row>
    <row r="312" spans="2:2" x14ac:dyDescent="0.35">
      <c r="B312" s="45"/>
    </row>
    <row r="313" spans="2:2" x14ac:dyDescent="0.35">
      <c r="B313" s="45"/>
    </row>
    <row r="314" spans="2:2" x14ac:dyDescent="0.35">
      <c r="B314" s="45"/>
    </row>
    <row r="315" spans="2:2" x14ac:dyDescent="0.35">
      <c r="B315" s="45"/>
    </row>
    <row r="316" spans="2:2" x14ac:dyDescent="0.35">
      <c r="B316" s="45"/>
    </row>
    <row r="317" spans="2:2" x14ac:dyDescent="0.35">
      <c r="B317" s="45"/>
    </row>
    <row r="318" spans="2:2" x14ac:dyDescent="0.35">
      <c r="B318" s="45"/>
    </row>
    <row r="319" spans="2:2" x14ac:dyDescent="0.35">
      <c r="B319" s="45"/>
    </row>
    <row r="320" spans="2:2" x14ac:dyDescent="0.35">
      <c r="B320" s="45"/>
    </row>
    <row r="321" spans="2:2" x14ac:dyDescent="0.35">
      <c r="B321" s="45"/>
    </row>
    <row r="322" spans="2:2" x14ac:dyDescent="0.35">
      <c r="B322" s="45"/>
    </row>
    <row r="323" spans="2:2" x14ac:dyDescent="0.35">
      <c r="B323" s="45"/>
    </row>
    <row r="324" spans="2:2" x14ac:dyDescent="0.35">
      <c r="B324" s="45"/>
    </row>
    <row r="325" spans="2:2" x14ac:dyDescent="0.35">
      <c r="B325" s="45"/>
    </row>
    <row r="326" spans="2:2" x14ac:dyDescent="0.35">
      <c r="B326" s="45"/>
    </row>
    <row r="327" spans="2:2" x14ac:dyDescent="0.35">
      <c r="B327" s="45"/>
    </row>
    <row r="328" spans="2:2" x14ac:dyDescent="0.35">
      <c r="B328" s="45"/>
    </row>
    <row r="329" spans="2:2" x14ac:dyDescent="0.35">
      <c r="B329" s="45"/>
    </row>
    <row r="330" spans="2:2" x14ac:dyDescent="0.35">
      <c r="B330" s="45"/>
    </row>
    <row r="331" spans="2:2" x14ac:dyDescent="0.35">
      <c r="B331" s="45"/>
    </row>
    <row r="332" spans="2:2" x14ac:dyDescent="0.35">
      <c r="B332" s="45"/>
    </row>
    <row r="333" spans="2:2" x14ac:dyDescent="0.35">
      <c r="B333" s="45"/>
    </row>
    <row r="334" spans="2:2" x14ac:dyDescent="0.35">
      <c r="B334" s="45"/>
    </row>
    <row r="335" spans="2:2" x14ac:dyDescent="0.35">
      <c r="B335" s="45"/>
    </row>
    <row r="336" spans="2:2" x14ac:dyDescent="0.35">
      <c r="B336" s="45"/>
    </row>
    <row r="337" spans="2:2" x14ac:dyDescent="0.35">
      <c r="B337" s="45"/>
    </row>
    <row r="338" spans="2:2" x14ac:dyDescent="0.35">
      <c r="B338" s="45"/>
    </row>
    <row r="339" spans="2:2" x14ac:dyDescent="0.35">
      <c r="B339" s="45"/>
    </row>
    <row r="340" spans="2:2" x14ac:dyDescent="0.35">
      <c r="B340" s="45"/>
    </row>
    <row r="341" spans="2:2" x14ac:dyDescent="0.35">
      <c r="B341" s="45"/>
    </row>
    <row r="342" spans="2:2" x14ac:dyDescent="0.35">
      <c r="B342" s="45"/>
    </row>
    <row r="343" spans="2:2" x14ac:dyDescent="0.35">
      <c r="B343" s="45"/>
    </row>
    <row r="344" spans="2:2" x14ac:dyDescent="0.35">
      <c r="B344" s="45"/>
    </row>
    <row r="345" spans="2:2" x14ac:dyDescent="0.35">
      <c r="B345" s="45"/>
    </row>
    <row r="346" spans="2:2" x14ac:dyDescent="0.35">
      <c r="B346" s="45"/>
    </row>
    <row r="347" spans="2:2" x14ac:dyDescent="0.35">
      <c r="B347" s="45"/>
    </row>
    <row r="348" spans="2:2" x14ac:dyDescent="0.35">
      <c r="B348" s="45"/>
    </row>
    <row r="349" spans="2:2" x14ac:dyDescent="0.35">
      <c r="B349" s="45"/>
    </row>
    <row r="350" spans="2:2" x14ac:dyDescent="0.35">
      <c r="B350" s="45"/>
    </row>
    <row r="351" spans="2:2" x14ac:dyDescent="0.35">
      <c r="B351" s="45"/>
    </row>
    <row r="352" spans="2:2" x14ac:dyDescent="0.35">
      <c r="B352" s="45"/>
    </row>
    <row r="353" spans="2:2" x14ac:dyDescent="0.35">
      <c r="B353" s="45"/>
    </row>
    <row r="354" spans="2:2" x14ac:dyDescent="0.35">
      <c r="B354" s="45"/>
    </row>
    <row r="355" spans="2:2" x14ac:dyDescent="0.35">
      <c r="B355" s="45"/>
    </row>
    <row r="356" spans="2:2" x14ac:dyDescent="0.35">
      <c r="B356" s="45"/>
    </row>
    <row r="357" spans="2:2" x14ac:dyDescent="0.35">
      <c r="B357" s="45"/>
    </row>
    <row r="358" spans="2:2" x14ac:dyDescent="0.35">
      <c r="B358" s="45"/>
    </row>
    <row r="359" spans="2:2" x14ac:dyDescent="0.35">
      <c r="B359" s="45"/>
    </row>
    <row r="360" spans="2:2" x14ac:dyDescent="0.35">
      <c r="B360" s="45"/>
    </row>
    <row r="361" spans="2:2" x14ac:dyDescent="0.35">
      <c r="B361" s="45"/>
    </row>
    <row r="362" spans="2:2" x14ac:dyDescent="0.35">
      <c r="B362" s="45"/>
    </row>
    <row r="363" spans="2:2" x14ac:dyDescent="0.35">
      <c r="B363" s="45"/>
    </row>
    <row r="364" spans="2:2" x14ac:dyDescent="0.35">
      <c r="B364" s="45"/>
    </row>
    <row r="365" spans="2:2" x14ac:dyDescent="0.35">
      <c r="B365" s="45"/>
    </row>
    <row r="366" spans="2:2" x14ac:dyDescent="0.35">
      <c r="B366" s="45"/>
    </row>
    <row r="367" spans="2:2" x14ac:dyDescent="0.35">
      <c r="B367" s="45"/>
    </row>
    <row r="368" spans="2:2" x14ac:dyDescent="0.35">
      <c r="B368" s="45"/>
    </row>
    <row r="369" spans="2:2" x14ac:dyDescent="0.35">
      <c r="B369" s="45"/>
    </row>
    <row r="370" spans="2:2" x14ac:dyDescent="0.35">
      <c r="B370" s="45"/>
    </row>
    <row r="371" spans="2:2" x14ac:dyDescent="0.35">
      <c r="B371" s="45"/>
    </row>
    <row r="372" spans="2:2" x14ac:dyDescent="0.35">
      <c r="B372" s="45"/>
    </row>
    <row r="373" spans="2:2" x14ac:dyDescent="0.35">
      <c r="B373" s="45"/>
    </row>
    <row r="374" spans="2:2" x14ac:dyDescent="0.35">
      <c r="B374" s="45"/>
    </row>
    <row r="375" spans="2:2" x14ac:dyDescent="0.35">
      <c r="B375" s="45"/>
    </row>
    <row r="376" spans="2:2" x14ac:dyDescent="0.35">
      <c r="B376" s="45"/>
    </row>
    <row r="377" spans="2:2" x14ac:dyDescent="0.35">
      <c r="B377" s="45"/>
    </row>
    <row r="378" spans="2:2" x14ac:dyDescent="0.35">
      <c r="B378" s="45"/>
    </row>
    <row r="379" spans="2:2" x14ac:dyDescent="0.35">
      <c r="B379" s="45"/>
    </row>
    <row r="380" spans="2:2" x14ac:dyDescent="0.35">
      <c r="B380" s="45"/>
    </row>
    <row r="381" spans="2:2" x14ac:dyDescent="0.35">
      <c r="B381" s="45"/>
    </row>
    <row r="382" spans="2:2" x14ac:dyDescent="0.35">
      <c r="B382" s="45"/>
    </row>
    <row r="383" spans="2:2" x14ac:dyDescent="0.35">
      <c r="B383" s="45"/>
    </row>
    <row r="384" spans="2:2" x14ac:dyDescent="0.35">
      <c r="B384" s="45"/>
    </row>
    <row r="385" spans="2:2" x14ac:dyDescent="0.35">
      <c r="B385" s="45"/>
    </row>
    <row r="386" spans="2:2" x14ac:dyDescent="0.35">
      <c r="B386" s="45"/>
    </row>
    <row r="387" spans="2:2" x14ac:dyDescent="0.35">
      <c r="B387" s="45"/>
    </row>
    <row r="388" spans="2:2" x14ac:dyDescent="0.35">
      <c r="B388" s="45"/>
    </row>
    <row r="389" spans="2:2" x14ac:dyDescent="0.35">
      <c r="B389" s="45"/>
    </row>
    <row r="390" spans="2:2" x14ac:dyDescent="0.35">
      <c r="B390" s="45"/>
    </row>
    <row r="391" spans="2:2" x14ac:dyDescent="0.35">
      <c r="B391" s="45"/>
    </row>
    <row r="392" spans="2:2" x14ac:dyDescent="0.35">
      <c r="B392" s="45"/>
    </row>
    <row r="393" spans="2:2" x14ac:dyDescent="0.35">
      <c r="B393" s="45"/>
    </row>
    <row r="394" spans="2:2" x14ac:dyDescent="0.35">
      <c r="B394" s="45"/>
    </row>
    <row r="395" spans="2:2" x14ac:dyDescent="0.35">
      <c r="B395" s="45"/>
    </row>
    <row r="396" spans="2:2" x14ac:dyDescent="0.35">
      <c r="B396" s="45"/>
    </row>
    <row r="397" spans="2:2" x14ac:dyDescent="0.35">
      <c r="B397" s="45"/>
    </row>
    <row r="398" spans="2:2" x14ac:dyDescent="0.35">
      <c r="B398" s="45"/>
    </row>
    <row r="399" spans="2:2" x14ac:dyDescent="0.35">
      <c r="B399" s="45"/>
    </row>
    <row r="400" spans="2:2" x14ac:dyDescent="0.35">
      <c r="B400" s="45"/>
    </row>
    <row r="401" spans="2:2" x14ac:dyDescent="0.35">
      <c r="B401" s="45"/>
    </row>
    <row r="402" spans="2:2" x14ac:dyDescent="0.35">
      <c r="B402" s="45"/>
    </row>
    <row r="403" spans="2:2" x14ac:dyDescent="0.35">
      <c r="B403" s="45"/>
    </row>
    <row r="404" spans="2:2" x14ac:dyDescent="0.35">
      <c r="B404" s="45"/>
    </row>
    <row r="405" spans="2:2" x14ac:dyDescent="0.35">
      <c r="B405" s="45"/>
    </row>
    <row r="406" spans="2:2" x14ac:dyDescent="0.35">
      <c r="B406" s="45"/>
    </row>
    <row r="407" spans="2:2" x14ac:dyDescent="0.35">
      <c r="B407" s="45"/>
    </row>
    <row r="408" spans="2:2" x14ac:dyDescent="0.35">
      <c r="B408" s="45"/>
    </row>
    <row r="409" spans="2:2" x14ac:dyDescent="0.35">
      <c r="B409" s="45"/>
    </row>
    <row r="410" spans="2:2" x14ac:dyDescent="0.35">
      <c r="B410" s="45"/>
    </row>
    <row r="411" spans="2:2" x14ac:dyDescent="0.35">
      <c r="B411" s="45"/>
    </row>
    <row r="412" spans="2:2" x14ac:dyDescent="0.35">
      <c r="B412" s="45"/>
    </row>
    <row r="413" spans="2:2" x14ac:dyDescent="0.35">
      <c r="B413" s="45"/>
    </row>
    <row r="414" spans="2:2" x14ac:dyDescent="0.35">
      <c r="B414" s="45"/>
    </row>
    <row r="415" spans="2:2" x14ac:dyDescent="0.35">
      <c r="B415" s="45"/>
    </row>
    <row r="416" spans="2:2" x14ac:dyDescent="0.35">
      <c r="B416" s="45"/>
    </row>
    <row r="417" spans="2:2" x14ac:dyDescent="0.35">
      <c r="B417" s="45"/>
    </row>
    <row r="418" spans="2:2" x14ac:dyDescent="0.35">
      <c r="B418" s="45"/>
    </row>
    <row r="419" spans="2:2" x14ac:dyDescent="0.35">
      <c r="B419" s="45"/>
    </row>
    <row r="420" spans="2:2" x14ac:dyDescent="0.35">
      <c r="B420" s="45"/>
    </row>
    <row r="421" spans="2:2" x14ac:dyDescent="0.35">
      <c r="B421" s="45"/>
    </row>
    <row r="422" spans="2:2" x14ac:dyDescent="0.35">
      <c r="B422" s="45"/>
    </row>
    <row r="423" spans="2:2" x14ac:dyDescent="0.35">
      <c r="B423" s="45"/>
    </row>
    <row r="424" spans="2:2" x14ac:dyDescent="0.35">
      <c r="B424" s="45"/>
    </row>
    <row r="425" spans="2:2" x14ac:dyDescent="0.35">
      <c r="B425" s="45"/>
    </row>
    <row r="426" spans="2:2" x14ac:dyDescent="0.35">
      <c r="B426" s="45"/>
    </row>
    <row r="427" spans="2:2" x14ac:dyDescent="0.35">
      <c r="B427" s="45"/>
    </row>
    <row r="428" spans="2:2" x14ac:dyDescent="0.35">
      <c r="B428" s="45"/>
    </row>
    <row r="429" spans="2:2" x14ac:dyDescent="0.35">
      <c r="B429" s="45"/>
    </row>
    <row r="430" spans="2:2" x14ac:dyDescent="0.35">
      <c r="B430" s="45"/>
    </row>
    <row r="431" spans="2:2" x14ac:dyDescent="0.35">
      <c r="B431" s="45"/>
    </row>
    <row r="432" spans="2:2" x14ac:dyDescent="0.35">
      <c r="B432" s="45"/>
    </row>
    <row r="433" spans="2:2" x14ac:dyDescent="0.35">
      <c r="B433" s="45"/>
    </row>
    <row r="434" spans="2:2" x14ac:dyDescent="0.35">
      <c r="B434" s="45"/>
    </row>
    <row r="435" spans="2:2" x14ac:dyDescent="0.35">
      <c r="B435" s="45"/>
    </row>
    <row r="436" spans="2:2" x14ac:dyDescent="0.35">
      <c r="B436" s="45"/>
    </row>
    <row r="437" spans="2:2" x14ac:dyDescent="0.35">
      <c r="B437" s="45"/>
    </row>
    <row r="438" spans="2:2" x14ac:dyDescent="0.35">
      <c r="B438" s="45"/>
    </row>
    <row r="439" spans="2:2" x14ac:dyDescent="0.35">
      <c r="B439" s="45"/>
    </row>
    <row r="440" spans="2:2" x14ac:dyDescent="0.35">
      <c r="B440" s="45"/>
    </row>
    <row r="441" spans="2:2" x14ac:dyDescent="0.35">
      <c r="B441" s="45"/>
    </row>
    <row r="442" spans="2:2" x14ac:dyDescent="0.35">
      <c r="B442" s="45"/>
    </row>
    <row r="443" spans="2:2" x14ac:dyDescent="0.35">
      <c r="B443" s="45"/>
    </row>
    <row r="444" spans="2:2" x14ac:dyDescent="0.35">
      <c r="B444" s="45"/>
    </row>
    <row r="445" spans="2:2" x14ac:dyDescent="0.35">
      <c r="B445" s="45"/>
    </row>
    <row r="446" spans="2:2" x14ac:dyDescent="0.35">
      <c r="B446" s="45"/>
    </row>
    <row r="447" spans="2:2" x14ac:dyDescent="0.35">
      <c r="B447" s="45"/>
    </row>
    <row r="448" spans="2:2" x14ac:dyDescent="0.35">
      <c r="B448" s="45"/>
    </row>
    <row r="449" spans="2:2" x14ac:dyDescent="0.35">
      <c r="B449" s="45"/>
    </row>
    <row r="450" spans="2:2" x14ac:dyDescent="0.35">
      <c r="B450" s="45"/>
    </row>
    <row r="451" spans="2:2" x14ac:dyDescent="0.35">
      <c r="B451" s="45"/>
    </row>
    <row r="452" spans="2:2" x14ac:dyDescent="0.35">
      <c r="B452" s="45"/>
    </row>
    <row r="453" spans="2:2" x14ac:dyDescent="0.35">
      <c r="B453" s="45"/>
    </row>
    <row r="454" spans="2:2" x14ac:dyDescent="0.35">
      <c r="B454" s="45"/>
    </row>
    <row r="455" spans="2:2" x14ac:dyDescent="0.35">
      <c r="B455" s="45"/>
    </row>
    <row r="456" spans="2:2" x14ac:dyDescent="0.35">
      <c r="B456" s="45"/>
    </row>
    <row r="457" spans="2:2" x14ac:dyDescent="0.35">
      <c r="B457" s="45"/>
    </row>
    <row r="458" spans="2:2" x14ac:dyDescent="0.35">
      <c r="B458" s="45"/>
    </row>
    <row r="459" spans="2:2" x14ac:dyDescent="0.35">
      <c r="B459" s="45"/>
    </row>
    <row r="460" spans="2:2" x14ac:dyDescent="0.35">
      <c r="B460" s="45"/>
    </row>
    <row r="461" spans="2:2" x14ac:dyDescent="0.35">
      <c r="B461" s="45"/>
    </row>
    <row r="462" spans="2:2" x14ac:dyDescent="0.35">
      <c r="B462" s="45"/>
    </row>
    <row r="463" spans="2:2" x14ac:dyDescent="0.35">
      <c r="B463" s="45"/>
    </row>
    <row r="464" spans="2:2" x14ac:dyDescent="0.35">
      <c r="B464" s="45"/>
    </row>
    <row r="465" spans="2:2" x14ac:dyDescent="0.35">
      <c r="B465" s="45"/>
    </row>
    <row r="466" spans="2:2" x14ac:dyDescent="0.35">
      <c r="B466" s="45"/>
    </row>
    <row r="467" spans="2:2" x14ac:dyDescent="0.35">
      <c r="B467" s="45"/>
    </row>
    <row r="468" spans="2:2" x14ac:dyDescent="0.35">
      <c r="B468" s="45"/>
    </row>
    <row r="469" spans="2:2" x14ac:dyDescent="0.35">
      <c r="B469" s="45"/>
    </row>
    <row r="470" spans="2:2" x14ac:dyDescent="0.35">
      <c r="B470" s="45"/>
    </row>
    <row r="471" spans="2:2" x14ac:dyDescent="0.35">
      <c r="B471" s="45"/>
    </row>
    <row r="472" spans="2:2" x14ac:dyDescent="0.35">
      <c r="B472" s="45"/>
    </row>
    <row r="473" spans="2:2" x14ac:dyDescent="0.35">
      <c r="B473" s="45"/>
    </row>
    <row r="474" spans="2:2" x14ac:dyDescent="0.35">
      <c r="B474" s="45"/>
    </row>
    <row r="475" spans="2:2" x14ac:dyDescent="0.35">
      <c r="B475" s="45"/>
    </row>
    <row r="476" spans="2:2" x14ac:dyDescent="0.35">
      <c r="B476" s="45"/>
    </row>
    <row r="477" spans="2:2" x14ac:dyDescent="0.35">
      <c r="B477" s="45"/>
    </row>
    <row r="478" spans="2:2" x14ac:dyDescent="0.35">
      <c r="B478" s="45"/>
    </row>
    <row r="479" spans="2:2" x14ac:dyDescent="0.35">
      <c r="B479" s="45"/>
    </row>
    <row r="480" spans="2:2" x14ac:dyDescent="0.35">
      <c r="B480" s="45"/>
    </row>
    <row r="481" spans="2:2" x14ac:dyDescent="0.35">
      <c r="B481" s="45"/>
    </row>
    <row r="482" spans="2:2" x14ac:dyDescent="0.35">
      <c r="B482" s="45"/>
    </row>
    <row r="483" spans="2:2" x14ac:dyDescent="0.35">
      <c r="B483" s="45"/>
    </row>
    <row r="484" spans="2:2" x14ac:dyDescent="0.35">
      <c r="B484" s="45"/>
    </row>
    <row r="485" spans="2:2" x14ac:dyDescent="0.35">
      <c r="B485" s="45"/>
    </row>
    <row r="486" spans="2:2" x14ac:dyDescent="0.35">
      <c r="B486" s="45"/>
    </row>
    <row r="487" spans="2:2" x14ac:dyDescent="0.35">
      <c r="B487" s="45"/>
    </row>
    <row r="488" spans="2:2" x14ac:dyDescent="0.35">
      <c r="B488" s="45"/>
    </row>
    <row r="489" spans="2:2" x14ac:dyDescent="0.35">
      <c r="B489" s="45"/>
    </row>
    <row r="490" spans="2:2" x14ac:dyDescent="0.35">
      <c r="B490" s="45"/>
    </row>
    <row r="491" spans="2:2" x14ac:dyDescent="0.35">
      <c r="B491" s="45"/>
    </row>
    <row r="492" spans="2:2" x14ac:dyDescent="0.35">
      <c r="B492" s="45"/>
    </row>
    <row r="493" spans="2:2" x14ac:dyDescent="0.35">
      <c r="B493" s="45"/>
    </row>
    <row r="494" spans="2:2" x14ac:dyDescent="0.35">
      <c r="B494" s="45"/>
    </row>
    <row r="495" spans="2:2" x14ac:dyDescent="0.35">
      <c r="B495" s="45"/>
    </row>
    <row r="496" spans="2:2" x14ac:dyDescent="0.35">
      <c r="B496" s="45"/>
    </row>
    <row r="497" spans="2:2" x14ac:dyDescent="0.35">
      <c r="B497" s="45"/>
    </row>
    <row r="498" spans="2:2" x14ac:dyDescent="0.35">
      <c r="B498" s="45"/>
    </row>
    <row r="499" spans="2:2" x14ac:dyDescent="0.35">
      <c r="B499" s="45"/>
    </row>
    <row r="500" spans="2:2" x14ac:dyDescent="0.35">
      <c r="B500" s="45"/>
    </row>
    <row r="501" spans="2:2" x14ac:dyDescent="0.35">
      <c r="B501" s="45"/>
    </row>
    <row r="502" spans="2:2" x14ac:dyDescent="0.35">
      <c r="B502" s="45"/>
    </row>
    <row r="503" spans="2:2" x14ac:dyDescent="0.35">
      <c r="B503" s="45"/>
    </row>
    <row r="504" spans="2:2" x14ac:dyDescent="0.35">
      <c r="B504" s="45"/>
    </row>
    <row r="505" spans="2:2" x14ac:dyDescent="0.35">
      <c r="B505" s="45"/>
    </row>
    <row r="506" spans="2:2" x14ac:dyDescent="0.35">
      <c r="B506" s="45"/>
    </row>
    <row r="507" spans="2:2" x14ac:dyDescent="0.35">
      <c r="B507" s="45"/>
    </row>
    <row r="508" spans="2:2" x14ac:dyDescent="0.35">
      <c r="B508" s="45"/>
    </row>
    <row r="509" spans="2:2" x14ac:dyDescent="0.35">
      <c r="B509" s="45"/>
    </row>
    <row r="510" spans="2:2" x14ac:dyDescent="0.35">
      <c r="B510" s="45"/>
    </row>
    <row r="511" spans="2:2" x14ac:dyDescent="0.35">
      <c r="B511" s="45"/>
    </row>
    <row r="512" spans="2:2" x14ac:dyDescent="0.35">
      <c r="B512" s="45"/>
    </row>
    <row r="513" spans="2:2" x14ac:dyDescent="0.35">
      <c r="B513" s="45"/>
    </row>
    <row r="514" spans="2:2" x14ac:dyDescent="0.35">
      <c r="B514" s="45"/>
    </row>
    <row r="515" spans="2:2" x14ac:dyDescent="0.35">
      <c r="B515" s="45"/>
    </row>
    <row r="516" spans="2:2" x14ac:dyDescent="0.35">
      <c r="B516" s="45"/>
    </row>
    <row r="517" spans="2:2" x14ac:dyDescent="0.35">
      <c r="B517" s="45"/>
    </row>
    <row r="518" spans="2:2" x14ac:dyDescent="0.35">
      <c r="B518" s="45"/>
    </row>
    <row r="519" spans="2:2" x14ac:dyDescent="0.35">
      <c r="B519" s="45"/>
    </row>
    <row r="520" spans="2:2" x14ac:dyDescent="0.35">
      <c r="B520" s="45"/>
    </row>
    <row r="521" spans="2:2" x14ac:dyDescent="0.35">
      <c r="B521" s="45"/>
    </row>
    <row r="522" spans="2:2" x14ac:dyDescent="0.35">
      <c r="B522" s="45"/>
    </row>
    <row r="523" spans="2:2" x14ac:dyDescent="0.35">
      <c r="B523" s="45"/>
    </row>
    <row r="524" spans="2:2" x14ac:dyDescent="0.35">
      <c r="B524" s="45"/>
    </row>
    <row r="525" spans="2:2" x14ac:dyDescent="0.35">
      <c r="B525" s="45"/>
    </row>
    <row r="526" spans="2:2" x14ac:dyDescent="0.35">
      <c r="B526" s="45"/>
    </row>
    <row r="527" spans="2:2" x14ac:dyDescent="0.35">
      <c r="B527" s="45"/>
    </row>
    <row r="528" spans="2:2" x14ac:dyDescent="0.35">
      <c r="B528" s="45"/>
    </row>
    <row r="529" spans="2:2" x14ac:dyDescent="0.35">
      <c r="B529" s="45"/>
    </row>
    <row r="530" spans="2:2" x14ac:dyDescent="0.35">
      <c r="B530" s="45"/>
    </row>
    <row r="531" spans="2:2" x14ac:dyDescent="0.35">
      <c r="B531" s="45"/>
    </row>
    <row r="532" spans="2:2" x14ac:dyDescent="0.35">
      <c r="B532" s="45"/>
    </row>
    <row r="533" spans="2:2" x14ac:dyDescent="0.35">
      <c r="B533" s="45"/>
    </row>
    <row r="534" spans="2:2" x14ac:dyDescent="0.35">
      <c r="B534" s="45"/>
    </row>
    <row r="535" spans="2:2" x14ac:dyDescent="0.35">
      <c r="B535" s="45"/>
    </row>
    <row r="536" spans="2:2" x14ac:dyDescent="0.35">
      <c r="B536" s="45"/>
    </row>
    <row r="537" spans="2:2" x14ac:dyDescent="0.35">
      <c r="B537" s="45"/>
    </row>
    <row r="538" spans="2:2" x14ac:dyDescent="0.35">
      <c r="B538" s="45"/>
    </row>
    <row r="539" spans="2:2" x14ac:dyDescent="0.35">
      <c r="B539" s="45"/>
    </row>
    <row r="540" spans="2:2" x14ac:dyDescent="0.35">
      <c r="B540" s="45"/>
    </row>
    <row r="541" spans="2:2" x14ac:dyDescent="0.35">
      <c r="B541" s="45"/>
    </row>
    <row r="542" spans="2:2" x14ac:dyDescent="0.35">
      <c r="B542" s="45"/>
    </row>
    <row r="543" spans="2:2" x14ac:dyDescent="0.35">
      <c r="B543" s="45"/>
    </row>
    <row r="544" spans="2:2" x14ac:dyDescent="0.35">
      <c r="B544" s="45"/>
    </row>
    <row r="545" spans="2:2" x14ac:dyDescent="0.35">
      <c r="B545" s="45"/>
    </row>
    <row r="546" spans="2:2" x14ac:dyDescent="0.35">
      <c r="B546" s="45"/>
    </row>
    <row r="547" spans="2:2" x14ac:dyDescent="0.35">
      <c r="B547" s="45"/>
    </row>
    <row r="548" spans="2:2" x14ac:dyDescent="0.35">
      <c r="B548" s="45"/>
    </row>
    <row r="549" spans="2:2" x14ac:dyDescent="0.35">
      <c r="B549" s="45"/>
    </row>
    <row r="550" spans="2:2" x14ac:dyDescent="0.35">
      <c r="B550" s="45"/>
    </row>
    <row r="551" spans="2:2" x14ac:dyDescent="0.35">
      <c r="B551" s="45"/>
    </row>
    <row r="552" spans="2:2" x14ac:dyDescent="0.35">
      <c r="B552" s="45"/>
    </row>
    <row r="553" spans="2:2" x14ac:dyDescent="0.35">
      <c r="B553" s="45"/>
    </row>
    <row r="554" spans="2:2" x14ac:dyDescent="0.35">
      <c r="B554" s="45"/>
    </row>
    <row r="555" spans="2:2" x14ac:dyDescent="0.35">
      <c r="B555" s="45"/>
    </row>
    <row r="556" spans="2:2" x14ac:dyDescent="0.35">
      <c r="B556" s="45"/>
    </row>
    <row r="557" spans="2:2" x14ac:dyDescent="0.35">
      <c r="B557" s="45"/>
    </row>
    <row r="558" spans="2:2" x14ac:dyDescent="0.35">
      <c r="B558" s="45"/>
    </row>
    <row r="559" spans="2:2" x14ac:dyDescent="0.35">
      <c r="B559" s="45"/>
    </row>
    <row r="560" spans="2:2" x14ac:dyDescent="0.35">
      <c r="B560" s="45"/>
    </row>
    <row r="561" spans="2:2" x14ac:dyDescent="0.35">
      <c r="B561" s="45"/>
    </row>
    <row r="562" spans="2:2" x14ac:dyDescent="0.35">
      <c r="B562" s="45"/>
    </row>
    <row r="563" spans="2:2" x14ac:dyDescent="0.35">
      <c r="B563" s="45"/>
    </row>
    <row r="564" spans="2:2" x14ac:dyDescent="0.35">
      <c r="B564" s="45"/>
    </row>
    <row r="565" spans="2:2" x14ac:dyDescent="0.35">
      <c r="B565" s="45"/>
    </row>
    <row r="566" spans="2:2" x14ac:dyDescent="0.35">
      <c r="B566" s="45"/>
    </row>
    <row r="567" spans="2:2" x14ac:dyDescent="0.35">
      <c r="B567" s="45"/>
    </row>
    <row r="568" spans="2:2" x14ac:dyDescent="0.35">
      <c r="B568" s="45"/>
    </row>
    <row r="569" spans="2:2" x14ac:dyDescent="0.35">
      <c r="B569" s="45"/>
    </row>
    <row r="570" spans="2:2" x14ac:dyDescent="0.35">
      <c r="B570" s="45"/>
    </row>
    <row r="571" spans="2:2" x14ac:dyDescent="0.35">
      <c r="B571" s="45"/>
    </row>
    <row r="572" spans="2:2" x14ac:dyDescent="0.35">
      <c r="B572" s="45"/>
    </row>
    <row r="573" spans="2:2" x14ac:dyDescent="0.35">
      <c r="B573" s="45"/>
    </row>
    <row r="574" spans="2:2" x14ac:dyDescent="0.35">
      <c r="B574" s="45"/>
    </row>
    <row r="575" spans="2:2" x14ac:dyDescent="0.35">
      <c r="B575" s="45"/>
    </row>
  </sheetData>
  <mergeCells count="3">
    <mergeCell ref="A1:A2"/>
    <mergeCell ref="B10:E10"/>
    <mergeCell ref="B11:E11"/>
  </mergeCells>
  <pageMargins left="0.23622047244094491" right="0.23622047244094491" top="0.74803149606299213" bottom="0.74803149606299213" header="0.31496062992125984" footer="0.31496062992125984"/>
  <pageSetup paperSize="9" fitToHeight="0" orientation="portrait" r:id="rId1"/>
  <rowBreaks count="3" manualBreakCount="3">
    <brk id="13" max="5" man="1"/>
    <brk id="35" max="5" man="1"/>
    <brk id="60"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A1:F533"/>
  <sheetViews>
    <sheetView view="pageLayout" zoomScale="145" zoomScaleNormal="100" zoomScaleSheetLayoutView="50" zoomScalePageLayoutView="145" workbookViewId="0">
      <selection activeCell="B14" sqref="B14:E14"/>
    </sheetView>
  </sheetViews>
  <sheetFormatPr defaultRowHeight="14.5" x14ac:dyDescent="0.35"/>
  <cols>
    <col min="1" max="1" width="12.81640625" style="42" customWidth="1"/>
    <col min="2" max="2" width="46.1796875" customWidth="1"/>
    <col min="3" max="3" width="10.1796875" customWidth="1"/>
    <col min="4" max="4" width="9.81640625" customWidth="1"/>
    <col min="5" max="5" width="10.1796875" customWidth="1"/>
    <col min="6" max="6" width="10" style="23" customWidth="1"/>
  </cols>
  <sheetData>
    <row r="1" spans="1:6" s="1" customFormat="1" ht="15" customHeight="1" x14ac:dyDescent="0.25">
      <c r="A1" s="375"/>
      <c r="B1" s="78" t="s">
        <v>24</v>
      </c>
      <c r="C1" s="67" t="s">
        <v>0</v>
      </c>
      <c r="D1" s="251" t="s">
        <v>226</v>
      </c>
      <c r="E1" s="252"/>
      <c r="F1" s="253"/>
    </row>
    <row r="2" spans="1:6" s="1" customFormat="1" ht="12.5" thickBot="1" x14ac:dyDescent="0.3">
      <c r="A2" s="376"/>
      <c r="B2" s="66" t="s">
        <v>118</v>
      </c>
      <c r="C2" s="65" t="s">
        <v>1</v>
      </c>
      <c r="D2" s="77" t="s">
        <v>225</v>
      </c>
      <c r="E2" s="76"/>
      <c r="F2" s="2"/>
    </row>
    <row r="3" spans="1:6" s="1" customFormat="1" ht="10.5" x14ac:dyDescent="0.25">
      <c r="A3" s="3"/>
      <c r="B3" s="4"/>
      <c r="C3" s="5"/>
      <c r="D3" s="6"/>
      <c r="F3" s="7"/>
    </row>
    <row r="4" spans="1:6" s="13" customFormat="1" ht="21" x14ac:dyDescent="0.25">
      <c r="A4" s="8" t="s">
        <v>2</v>
      </c>
      <c r="B4" s="9" t="s">
        <v>3</v>
      </c>
      <c r="C4" s="10" t="s">
        <v>4</v>
      </c>
      <c r="D4" s="10" t="s">
        <v>5</v>
      </c>
      <c r="E4" s="11" t="s">
        <v>6</v>
      </c>
      <c r="F4" s="12" t="s">
        <v>7</v>
      </c>
    </row>
    <row r="5" spans="1:6" ht="15" x14ac:dyDescent="0.25">
      <c r="A5" s="14"/>
      <c r="B5" s="15"/>
      <c r="C5" s="16"/>
      <c r="D5" s="17"/>
      <c r="E5" s="18"/>
      <c r="F5" s="19"/>
    </row>
    <row r="6" spans="1:6" ht="15.5" x14ac:dyDescent="0.35">
      <c r="A6" s="80" t="s">
        <v>8</v>
      </c>
      <c r="B6" s="20" t="s">
        <v>9</v>
      </c>
      <c r="C6" s="21"/>
      <c r="D6" s="22"/>
    </row>
    <row r="7" spans="1:6" ht="15.75" x14ac:dyDescent="0.25">
      <c r="A7" s="70"/>
      <c r="B7" s="20"/>
      <c r="C7" s="21"/>
      <c r="D7" s="22"/>
    </row>
    <row r="8" spans="1:6" ht="15" x14ac:dyDescent="0.25">
      <c r="A8" s="79" t="s">
        <v>217</v>
      </c>
      <c r="B8" s="24" t="s">
        <v>28</v>
      </c>
      <c r="C8" s="25"/>
      <c r="D8" s="26"/>
      <c r="E8" s="27"/>
      <c r="F8" s="28"/>
    </row>
    <row r="9" spans="1:6" ht="15" x14ac:dyDescent="0.25">
      <c r="A9" s="70"/>
      <c r="B9" s="29"/>
      <c r="C9" s="30"/>
      <c r="D9" s="22"/>
      <c r="E9" s="31"/>
      <c r="F9" s="32"/>
    </row>
    <row r="10" spans="1:6" ht="64" customHeight="1" x14ac:dyDescent="0.35">
      <c r="A10" s="75" t="s">
        <v>11</v>
      </c>
      <c r="B10" s="382" t="s">
        <v>29</v>
      </c>
      <c r="C10" s="382"/>
      <c r="D10" s="382"/>
      <c r="E10" s="382"/>
      <c r="F10" s="33"/>
    </row>
    <row r="11" spans="1:6" ht="133" customHeight="1" x14ac:dyDescent="0.35">
      <c r="A11" s="34"/>
      <c r="B11" s="384" t="s">
        <v>30</v>
      </c>
      <c r="C11" s="384"/>
      <c r="D11" s="384"/>
      <c r="E11" s="384"/>
      <c r="F11" s="33"/>
    </row>
    <row r="12" spans="1:6" ht="87" customHeight="1" x14ac:dyDescent="0.35">
      <c r="A12" s="34"/>
      <c r="B12" s="384" t="s">
        <v>31</v>
      </c>
      <c r="C12" s="384"/>
      <c r="D12" s="384"/>
      <c r="E12" s="384"/>
      <c r="F12" s="33"/>
    </row>
    <row r="13" spans="1:6" ht="60" customHeight="1" x14ac:dyDescent="0.35">
      <c r="A13" s="70"/>
      <c r="B13" s="384" t="s">
        <v>32</v>
      </c>
      <c r="C13" s="384"/>
      <c r="D13" s="384"/>
      <c r="E13" s="384"/>
      <c r="F13" s="40"/>
    </row>
    <row r="14" spans="1:6" ht="72.5" customHeight="1" x14ac:dyDescent="0.35">
      <c r="A14" s="70"/>
      <c r="B14" s="384" t="s">
        <v>55</v>
      </c>
      <c r="C14" s="384"/>
      <c r="D14" s="384"/>
      <c r="E14" s="384"/>
      <c r="F14" s="40"/>
    </row>
    <row r="15" spans="1:6" ht="66" customHeight="1" x14ac:dyDescent="0.35">
      <c r="A15" s="70"/>
      <c r="B15" s="382" t="s">
        <v>57</v>
      </c>
      <c r="C15" s="382"/>
      <c r="D15" s="382"/>
      <c r="E15" s="382"/>
      <c r="F15" s="72"/>
    </row>
    <row r="16" spans="1:6" ht="76" customHeight="1" x14ac:dyDescent="0.35">
      <c r="A16" s="70"/>
      <c r="B16" s="385" t="s">
        <v>59</v>
      </c>
      <c r="C16" s="385"/>
      <c r="D16" s="385"/>
      <c r="E16" s="385"/>
      <c r="F16" s="72"/>
    </row>
    <row r="17" spans="1:6" ht="38" customHeight="1" x14ac:dyDescent="0.35">
      <c r="B17" s="382" t="s">
        <v>60</v>
      </c>
      <c r="C17" s="382"/>
      <c r="D17" s="382"/>
      <c r="E17" s="382"/>
      <c r="F17" s="54"/>
    </row>
    <row r="18" spans="1:6" ht="73.5" customHeight="1" x14ac:dyDescent="0.35">
      <c r="A18" s="80"/>
      <c r="B18" s="386" t="s">
        <v>33</v>
      </c>
      <c r="C18" s="386"/>
      <c r="D18" s="386"/>
      <c r="E18" s="386"/>
      <c r="F18" s="101"/>
    </row>
    <row r="19" spans="1:6" ht="64" customHeight="1" x14ac:dyDescent="0.35">
      <c r="B19" s="386" t="s">
        <v>34</v>
      </c>
      <c r="C19" s="386"/>
      <c r="D19" s="386"/>
      <c r="E19" s="386"/>
      <c r="F19" s="51"/>
    </row>
    <row r="20" spans="1:6" ht="98" customHeight="1" x14ac:dyDescent="0.35">
      <c r="B20" s="386" t="s">
        <v>56</v>
      </c>
      <c r="C20" s="386"/>
      <c r="D20" s="386"/>
      <c r="E20" s="386"/>
      <c r="F20" s="51"/>
    </row>
    <row r="21" spans="1:6" ht="181.5" customHeight="1" x14ac:dyDescent="0.35">
      <c r="A21" s="34"/>
      <c r="B21" s="386" t="s">
        <v>61</v>
      </c>
      <c r="C21" s="386"/>
      <c r="D21" s="386"/>
      <c r="E21" s="386"/>
      <c r="F21" s="51"/>
    </row>
    <row r="22" spans="1:6" ht="13.5" customHeight="1" x14ac:dyDescent="0.35">
      <c r="A22" s="34"/>
      <c r="B22" s="112" t="s">
        <v>58</v>
      </c>
      <c r="C22" s="55"/>
      <c r="D22" s="55"/>
      <c r="E22" s="55"/>
      <c r="F22" s="51"/>
    </row>
    <row r="23" spans="1:6" ht="132.5" customHeight="1" x14ac:dyDescent="0.35">
      <c r="A23" s="34"/>
      <c r="B23" s="112" t="s">
        <v>62</v>
      </c>
      <c r="C23" s="55"/>
      <c r="D23" s="55"/>
      <c r="E23" s="55"/>
      <c r="F23" s="51"/>
    </row>
    <row r="24" spans="1:6" ht="23.25" customHeight="1" x14ac:dyDescent="0.35">
      <c r="A24" s="34"/>
      <c r="B24" s="386" t="s">
        <v>63</v>
      </c>
      <c r="C24" s="386"/>
      <c r="D24" s="386"/>
      <c r="E24" s="386"/>
      <c r="F24" s="51"/>
    </row>
    <row r="25" spans="1:6" ht="133.5" customHeight="1" x14ac:dyDescent="0.35">
      <c r="A25" s="111"/>
      <c r="B25" s="387" t="s">
        <v>35</v>
      </c>
      <c r="C25" s="387"/>
      <c r="D25" s="387"/>
      <c r="E25" s="387"/>
      <c r="F25" s="119"/>
    </row>
    <row r="26" spans="1:6" x14ac:dyDescent="0.35">
      <c r="A26" s="203"/>
      <c r="B26" s="100"/>
      <c r="C26" s="115"/>
      <c r="D26" s="53"/>
      <c r="E26" s="42"/>
      <c r="F26" s="211"/>
    </row>
    <row r="27" spans="1:6" ht="105.5" customHeight="1" x14ac:dyDescent="0.35">
      <c r="A27" s="206" t="s">
        <v>12</v>
      </c>
      <c r="B27" s="100" t="s">
        <v>210</v>
      </c>
      <c r="C27" s="70"/>
      <c r="D27" s="53"/>
      <c r="E27" s="42"/>
      <c r="F27" s="72"/>
    </row>
    <row r="28" spans="1:6" ht="26" x14ac:dyDescent="0.35">
      <c r="B28" s="100" t="s">
        <v>37</v>
      </c>
      <c r="C28" s="115"/>
      <c r="D28" s="53"/>
      <c r="E28" s="42"/>
      <c r="F28" s="72"/>
    </row>
    <row r="29" spans="1:6" x14ac:dyDescent="0.35">
      <c r="A29" s="44"/>
      <c r="B29" s="82"/>
      <c r="C29" s="114" t="s">
        <v>20</v>
      </c>
      <c r="D29" s="52">
        <f>3.47+17.91+3.78+4.03+14.8</f>
        <v>43.99</v>
      </c>
      <c r="E29" s="44"/>
      <c r="F29" s="192">
        <f>D29*E29</f>
        <v>0</v>
      </c>
    </row>
    <row r="30" spans="1:6" ht="12" customHeight="1" x14ac:dyDescent="0.35">
      <c r="A30" s="70"/>
      <c r="B30" s="214"/>
      <c r="C30" s="115"/>
      <c r="D30" s="53"/>
      <c r="E30" s="42"/>
      <c r="F30" s="72"/>
    </row>
    <row r="31" spans="1:6" x14ac:dyDescent="0.35">
      <c r="A31" s="81" t="s">
        <v>217</v>
      </c>
      <c r="B31" s="46" t="s">
        <v>154</v>
      </c>
      <c r="C31" s="47"/>
      <c r="D31" s="48"/>
      <c r="E31" s="49"/>
      <c r="F31" s="237">
        <f>SUM(F26:F30)</f>
        <v>0</v>
      </c>
    </row>
    <row r="32" spans="1:6" x14ac:dyDescent="0.35">
      <c r="B32" s="45"/>
    </row>
    <row r="33" spans="2:2" x14ac:dyDescent="0.35">
      <c r="B33" s="45"/>
    </row>
    <row r="34" spans="2:2" x14ac:dyDescent="0.35">
      <c r="B34" s="45"/>
    </row>
    <row r="35" spans="2:2" x14ac:dyDescent="0.35">
      <c r="B35" s="45"/>
    </row>
    <row r="36" spans="2:2" x14ac:dyDescent="0.35">
      <c r="B36" s="45"/>
    </row>
    <row r="37" spans="2:2" x14ac:dyDescent="0.35">
      <c r="B37" s="45"/>
    </row>
    <row r="38" spans="2:2" x14ac:dyDescent="0.35">
      <c r="B38" s="45"/>
    </row>
    <row r="39" spans="2:2" x14ac:dyDescent="0.35">
      <c r="B39" s="45"/>
    </row>
    <row r="40" spans="2:2" x14ac:dyDescent="0.35">
      <c r="B40" s="45"/>
    </row>
    <row r="41" spans="2:2" x14ac:dyDescent="0.35">
      <c r="B41" s="45"/>
    </row>
    <row r="42" spans="2:2" x14ac:dyDescent="0.35">
      <c r="B42" s="45"/>
    </row>
    <row r="43" spans="2:2" x14ac:dyDescent="0.35">
      <c r="B43" s="45"/>
    </row>
    <row r="44" spans="2:2" x14ac:dyDescent="0.35">
      <c r="B44" s="45"/>
    </row>
    <row r="45" spans="2:2" x14ac:dyDescent="0.35">
      <c r="B45" s="45"/>
    </row>
    <row r="46" spans="2:2" x14ac:dyDescent="0.35">
      <c r="B46" s="45"/>
    </row>
    <row r="47" spans="2:2" x14ac:dyDescent="0.35">
      <c r="B47" s="45"/>
    </row>
    <row r="48" spans="2:2" x14ac:dyDescent="0.35">
      <c r="B48" s="45"/>
    </row>
    <row r="49" spans="2:2" x14ac:dyDescent="0.35">
      <c r="B49" s="45"/>
    </row>
    <row r="50" spans="2:2" x14ac:dyDescent="0.35">
      <c r="B50" s="45"/>
    </row>
    <row r="51" spans="2:2" x14ac:dyDescent="0.35">
      <c r="B51" s="45"/>
    </row>
    <row r="52" spans="2:2" x14ac:dyDescent="0.35">
      <c r="B52" s="45"/>
    </row>
    <row r="53" spans="2:2" x14ac:dyDescent="0.35">
      <c r="B53" s="45"/>
    </row>
    <row r="54" spans="2:2" x14ac:dyDescent="0.35">
      <c r="B54" s="45"/>
    </row>
    <row r="55" spans="2:2" x14ac:dyDescent="0.35">
      <c r="B55" s="45"/>
    </row>
    <row r="56" spans="2:2" x14ac:dyDescent="0.35">
      <c r="B56" s="45"/>
    </row>
    <row r="57" spans="2:2" x14ac:dyDescent="0.35">
      <c r="B57" s="45"/>
    </row>
    <row r="58" spans="2:2" x14ac:dyDescent="0.35">
      <c r="B58" s="45"/>
    </row>
    <row r="59" spans="2:2" x14ac:dyDescent="0.35">
      <c r="B59" s="45"/>
    </row>
    <row r="60" spans="2:2" x14ac:dyDescent="0.35">
      <c r="B60" s="45"/>
    </row>
    <row r="61" spans="2:2" x14ac:dyDescent="0.35">
      <c r="B61" s="45"/>
    </row>
    <row r="62" spans="2:2" x14ac:dyDescent="0.35">
      <c r="B62" s="45"/>
    </row>
    <row r="63" spans="2:2" x14ac:dyDescent="0.35">
      <c r="B63" s="45"/>
    </row>
    <row r="64" spans="2:2" x14ac:dyDescent="0.35">
      <c r="B64" s="45"/>
    </row>
    <row r="65" spans="2:2" x14ac:dyDescent="0.35">
      <c r="B65" s="45"/>
    </row>
    <row r="66" spans="2:2" x14ac:dyDescent="0.35">
      <c r="B66" s="45"/>
    </row>
    <row r="67" spans="2:2" x14ac:dyDescent="0.35">
      <c r="B67" s="45"/>
    </row>
    <row r="68" spans="2:2" x14ac:dyDescent="0.35">
      <c r="B68" s="45"/>
    </row>
    <row r="69" spans="2:2" x14ac:dyDescent="0.35">
      <c r="B69" s="45"/>
    </row>
    <row r="70" spans="2:2" x14ac:dyDescent="0.35">
      <c r="B70" s="45"/>
    </row>
    <row r="71" spans="2:2" x14ac:dyDescent="0.35">
      <c r="B71" s="45"/>
    </row>
    <row r="72" spans="2:2" x14ac:dyDescent="0.35">
      <c r="B72" s="45"/>
    </row>
    <row r="73" spans="2:2" x14ac:dyDescent="0.35">
      <c r="B73" s="45"/>
    </row>
    <row r="74" spans="2:2" x14ac:dyDescent="0.35">
      <c r="B74" s="45"/>
    </row>
    <row r="75" spans="2:2" x14ac:dyDescent="0.35">
      <c r="B75" s="45"/>
    </row>
    <row r="76" spans="2:2" x14ac:dyDescent="0.35">
      <c r="B76" s="45"/>
    </row>
    <row r="77" spans="2:2" x14ac:dyDescent="0.35">
      <c r="B77" s="45"/>
    </row>
    <row r="78" spans="2:2" x14ac:dyDescent="0.35">
      <c r="B78" s="45"/>
    </row>
    <row r="79" spans="2:2" x14ac:dyDescent="0.35">
      <c r="B79" s="45"/>
    </row>
    <row r="80" spans="2:2" x14ac:dyDescent="0.35">
      <c r="B80" s="45"/>
    </row>
    <row r="81" spans="2:2" x14ac:dyDescent="0.35">
      <c r="B81" s="45"/>
    </row>
    <row r="82" spans="2:2" x14ac:dyDescent="0.35">
      <c r="B82" s="45"/>
    </row>
    <row r="83" spans="2:2" x14ac:dyDescent="0.35">
      <c r="B83" s="45"/>
    </row>
    <row r="84" spans="2:2" x14ac:dyDescent="0.35">
      <c r="B84" s="45"/>
    </row>
    <row r="85" spans="2:2" x14ac:dyDescent="0.35">
      <c r="B85" s="45"/>
    </row>
    <row r="86" spans="2:2" x14ac:dyDescent="0.35">
      <c r="B86" s="45"/>
    </row>
    <row r="87" spans="2:2" x14ac:dyDescent="0.35">
      <c r="B87" s="45"/>
    </row>
    <row r="88" spans="2:2" x14ac:dyDescent="0.35">
      <c r="B88" s="45"/>
    </row>
    <row r="89" spans="2:2" x14ac:dyDescent="0.35">
      <c r="B89" s="45"/>
    </row>
    <row r="90" spans="2:2" x14ac:dyDescent="0.35">
      <c r="B90" s="45"/>
    </row>
    <row r="91" spans="2:2" x14ac:dyDescent="0.35">
      <c r="B91" s="45"/>
    </row>
    <row r="92" spans="2:2" x14ac:dyDescent="0.35">
      <c r="B92" s="45"/>
    </row>
    <row r="93" spans="2:2" x14ac:dyDescent="0.35">
      <c r="B93" s="45"/>
    </row>
    <row r="94" spans="2:2" x14ac:dyDescent="0.35">
      <c r="B94" s="45"/>
    </row>
    <row r="95" spans="2:2" x14ac:dyDescent="0.35">
      <c r="B95" s="45"/>
    </row>
    <row r="96" spans="2:2" x14ac:dyDescent="0.35">
      <c r="B96" s="45"/>
    </row>
    <row r="97" spans="2:2" x14ac:dyDescent="0.35">
      <c r="B97" s="45"/>
    </row>
    <row r="98" spans="2:2" x14ac:dyDescent="0.35">
      <c r="B98" s="45"/>
    </row>
    <row r="99" spans="2:2" x14ac:dyDescent="0.35">
      <c r="B99" s="45"/>
    </row>
    <row r="100" spans="2:2" x14ac:dyDescent="0.35">
      <c r="B100" s="45"/>
    </row>
    <row r="101" spans="2:2" x14ac:dyDescent="0.35">
      <c r="B101" s="45"/>
    </row>
    <row r="102" spans="2:2" x14ac:dyDescent="0.35">
      <c r="B102" s="45"/>
    </row>
    <row r="103" spans="2:2" x14ac:dyDescent="0.35">
      <c r="B103" s="45"/>
    </row>
    <row r="104" spans="2:2" x14ac:dyDescent="0.35">
      <c r="B104" s="45"/>
    </row>
    <row r="105" spans="2:2" x14ac:dyDescent="0.35">
      <c r="B105" s="45"/>
    </row>
    <row r="106" spans="2:2" x14ac:dyDescent="0.35">
      <c r="B106" s="45"/>
    </row>
    <row r="107" spans="2:2" x14ac:dyDescent="0.35">
      <c r="B107" s="45"/>
    </row>
    <row r="108" spans="2:2" x14ac:dyDescent="0.35">
      <c r="B108" s="45"/>
    </row>
    <row r="109" spans="2:2" x14ac:dyDescent="0.35">
      <c r="B109" s="45"/>
    </row>
    <row r="110" spans="2:2" x14ac:dyDescent="0.35">
      <c r="B110" s="45"/>
    </row>
    <row r="111" spans="2:2" x14ac:dyDescent="0.35">
      <c r="B111" s="45"/>
    </row>
    <row r="112" spans="2:2" x14ac:dyDescent="0.35">
      <c r="B112" s="45"/>
    </row>
    <row r="113" spans="2:2" x14ac:dyDescent="0.35">
      <c r="B113" s="45"/>
    </row>
    <row r="114" spans="2:2" x14ac:dyDescent="0.35">
      <c r="B114" s="45"/>
    </row>
    <row r="115" spans="2:2" x14ac:dyDescent="0.35">
      <c r="B115" s="45"/>
    </row>
    <row r="116" spans="2:2" x14ac:dyDescent="0.35">
      <c r="B116" s="45"/>
    </row>
    <row r="117" spans="2:2" x14ac:dyDescent="0.35">
      <c r="B117" s="45"/>
    </row>
    <row r="118" spans="2:2" x14ac:dyDescent="0.35">
      <c r="B118" s="45"/>
    </row>
    <row r="119" spans="2:2" x14ac:dyDescent="0.35">
      <c r="B119" s="45"/>
    </row>
    <row r="120" spans="2:2" x14ac:dyDescent="0.35">
      <c r="B120" s="45"/>
    </row>
    <row r="121" spans="2:2" x14ac:dyDescent="0.35">
      <c r="B121" s="45"/>
    </row>
    <row r="122" spans="2:2" x14ac:dyDescent="0.35">
      <c r="B122" s="45"/>
    </row>
    <row r="123" spans="2:2" x14ac:dyDescent="0.35">
      <c r="B123" s="45"/>
    </row>
    <row r="124" spans="2:2" x14ac:dyDescent="0.35">
      <c r="B124" s="45"/>
    </row>
    <row r="125" spans="2:2" x14ac:dyDescent="0.35">
      <c r="B125" s="45"/>
    </row>
    <row r="126" spans="2:2" x14ac:dyDescent="0.35">
      <c r="B126" s="45"/>
    </row>
    <row r="127" spans="2:2" x14ac:dyDescent="0.35">
      <c r="B127" s="45"/>
    </row>
    <row r="128" spans="2:2" x14ac:dyDescent="0.35">
      <c r="B128" s="45"/>
    </row>
    <row r="129" spans="2:2" x14ac:dyDescent="0.35">
      <c r="B129" s="45"/>
    </row>
    <row r="130" spans="2:2" x14ac:dyDescent="0.35">
      <c r="B130" s="45"/>
    </row>
    <row r="131" spans="2:2" x14ac:dyDescent="0.35">
      <c r="B131" s="45"/>
    </row>
    <row r="132" spans="2:2" x14ac:dyDescent="0.35">
      <c r="B132" s="45"/>
    </row>
    <row r="133" spans="2:2" x14ac:dyDescent="0.35">
      <c r="B133" s="45"/>
    </row>
    <row r="134" spans="2:2" x14ac:dyDescent="0.35">
      <c r="B134" s="45"/>
    </row>
    <row r="135" spans="2:2" x14ac:dyDescent="0.35">
      <c r="B135" s="45"/>
    </row>
    <row r="136" spans="2:2" x14ac:dyDescent="0.35">
      <c r="B136" s="45"/>
    </row>
    <row r="137" spans="2:2" x14ac:dyDescent="0.35">
      <c r="B137" s="45"/>
    </row>
    <row r="138" spans="2:2" x14ac:dyDescent="0.35">
      <c r="B138" s="45"/>
    </row>
    <row r="139" spans="2:2" x14ac:dyDescent="0.35">
      <c r="B139" s="45"/>
    </row>
    <row r="140" spans="2:2" x14ac:dyDescent="0.35">
      <c r="B140" s="45"/>
    </row>
    <row r="141" spans="2:2" x14ac:dyDescent="0.35">
      <c r="B141" s="45"/>
    </row>
    <row r="142" spans="2:2" x14ac:dyDescent="0.35">
      <c r="B142" s="45"/>
    </row>
    <row r="143" spans="2:2" x14ac:dyDescent="0.35">
      <c r="B143" s="45"/>
    </row>
    <row r="144" spans="2:2" x14ac:dyDescent="0.35">
      <c r="B144" s="45"/>
    </row>
    <row r="145" spans="2:2" x14ac:dyDescent="0.35">
      <c r="B145" s="45"/>
    </row>
    <row r="146" spans="2:2" x14ac:dyDescent="0.35">
      <c r="B146" s="45"/>
    </row>
    <row r="147" spans="2:2" x14ac:dyDescent="0.35">
      <c r="B147" s="45"/>
    </row>
    <row r="148" spans="2:2" x14ac:dyDescent="0.35">
      <c r="B148" s="45"/>
    </row>
    <row r="149" spans="2:2" x14ac:dyDescent="0.35">
      <c r="B149" s="45"/>
    </row>
    <row r="150" spans="2:2" x14ac:dyDescent="0.35">
      <c r="B150" s="45"/>
    </row>
    <row r="151" spans="2:2" x14ac:dyDescent="0.35">
      <c r="B151" s="45"/>
    </row>
    <row r="152" spans="2:2" x14ac:dyDescent="0.35">
      <c r="B152" s="45"/>
    </row>
    <row r="153" spans="2:2" x14ac:dyDescent="0.35">
      <c r="B153" s="45"/>
    </row>
    <row r="154" spans="2:2" x14ac:dyDescent="0.35">
      <c r="B154" s="45"/>
    </row>
    <row r="155" spans="2:2" x14ac:dyDescent="0.35">
      <c r="B155" s="45"/>
    </row>
    <row r="156" spans="2:2" x14ac:dyDescent="0.35">
      <c r="B156" s="45"/>
    </row>
    <row r="157" spans="2:2" x14ac:dyDescent="0.35">
      <c r="B157" s="45"/>
    </row>
    <row r="158" spans="2:2" x14ac:dyDescent="0.35">
      <c r="B158" s="45"/>
    </row>
    <row r="159" spans="2:2" x14ac:dyDescent="0.35">
      <c r="B159" s="45"/>
    </row>
    <row r="160" spans="2:2" x14ac:dyDescent="0.35">
      <c r="B160" s="45"/>
    </row>
    <row r="161" spans="2:2" x14ac:dyDescent="0.35">
      <c r="B161" s="45"/>
    </row>
    <row r="162" spans="2:2" x14ac:dyDescent="0.35">
      <c r="B162" s="45"/>
    </row>
    <row r="163" spans="2:2" x14ac:dyDescent="0.35">
      <c r="B163" s="45"/>
    </row>
    <row r="164" spans="2:2" x14ac:dyDescent="0.35">
      <c r="B164" s="45"/>
    </row>
    <row r="165" spans="2:2" x14ac:dyDescent="0.35">
      <c r="B165" s="45"/>
    </row>
    <row r="166" spans="2:2" x14ac:dyDescent="0.35">
      <c r="B166" s="45"/>
    </row>
    <row r="167" spans="2:2" x14ac:dyDescent="0.35">
      <c r="B167" s="45"/>
    </row>
    <row r="168" spans="2:2" x14ac:dyDescent="0.35">
      <c r="B168" s="45"/>
    </row>
    <row r="169" spans="2:2" x14ac:dyDescent="0.35">
      <c r="B169" s="45"/>
    </row>
    <row r="170" spans="2:2" x14ac:dyDescent="0.35">
      <c r="B170" s="45"/>
    </row>
    <row r="171" spans="2:2" x14ac:dyDescent="0.35">
      <c r="B171" s="45"/>
    </row>
    <row r="172" spans="2:2" x14ac:dyDescent="0.35">
      <c r="B172" s="45"/>
    </row>
    <row r="173" spans="2:2" x14ac:dyDescent="0.35">
      <c r="B173" s="45"/>
    </row>
    <row r="174" spans="2:2" x14ac:dyDescent="0.35">
      <c r="B174" s="45"/>
    </row>
    <row r="175" spans="2:2" x14ac:dyDescent="0.35">
      <c r="B175" s="45"/>
    </row>
    <row r="176" spans="2:2" x14ac:dyDescent="0.35">
      <c r="B176" s="45"/>
    </row>
    <row r="177" spans="2:2" x14ac:dyDescent="0.35">
      <c r="B177" s="45"/>
    </row>
    <row r="178" spans="2:2" x14ac:dyDescent="0.35">
      <c r="B178" s="45"/>
    </row>
    <row r="179" spans="2:2" x14ac:dyDescent="0.35">
      <c r="B179" s="45"/>
    </row>
    <row r="180" spans="2:2" x14ac:dyDescent="0.35">
      <c r="B180" s="45"/>
    </row>
    <row r="181" spans="2:2" x14ac:dyDescent="0.35">
      <c r="B181" s="45"/>
    </row>
    <row r="182" spans="2:2" x14ac:dyDescent="0.35">
      <c r="B182" s="45"/>
    </row>
    <row r="183" spans="2:2" x14ac:dyDescent="0.35">
      <c r="B183" s="45"/>
    </row>
    <row r="184" spans="2:2" x14ac:dyDescent="0.35">
      <c r="B184" s="45"/>
    </row>
    <row r="185" spans="2:2" x14ac:dyDescent="0.35">
      <c r="B185" s="45"/>
    </row>
    <row r="186" spans="2:2" x14ac:dyDescent="0.35">
      <c r="B186" s="45"/>
    </row>
    <row r="187" spans="2:2" x14ac:dyDescent="0.35">
      <c r="B187" s="45"/>
    </row>
    <row r="188" spans="2:2" x14ac:dyDescent="0.35">
      <c r="B188" s="45"/>
    </row>
    <row r="189" spans="2:2" x14ac:dyDescent="0.35">
      <c r="B189" s="45"/>
    </row>
    <row r="190" spans="2:2" x14ac:dyDescent="0.35">
      <c r="B190" s="45"/>
    </row>
    <row r="191" spans="2:2" x14ac:dyDescent="0.35">
      <c r="B191" s="45"/>
    </row>
    <row r="192" spans="2:2" x14ac:dyDescent="0.35">
      <c r="B192" s="45"/>
    </row>
    <row r="193" spans="2:2" x14ac:dyDescent="0.35">
      <c r="B193" s="45"/>
    </row>
    <row r="194" spans="2:2" x14ac:dyDescent="0.35">
      <c r="B194" s="45"/>
    </row>
    <row r="195" spans="2:2" x14ac:dyDescent="0.35">
      <c r="B195" s="45"/>
    </row>
    <row r="196" spans="2:2" x14ac:dyDescent="0.35">
      <c r="B196" s="45"/>
    </row>
    <row r="197" spans="2:2" x14ac:dyDescent="0.35">
      <c r="B197" s="45"/>
    </row>
    <row r="198" spans="2:2" x14ac:dyDescent="0.35">
      <c r="B198" s="45"/>
    </row>
    <row r="199" spans="2:2" x14ac:dyDescent="0.35">
      <c r="B199" s="45"/>
    </row>
    <row r="200" spans="2:2" x14ac:dyDescent="0.35">
      <c r="B200" s="45"/>
    </row>
    <row r="201" spans="2:2" x14ac:dyDescent="0.35">
      <c r="B201" s="45"/>
    </row>
    <row r="202" spans="2:2" x14ac:dyDescent="0.35">
      <c r="B202" s="45"/>
    </row>
    <row r="203" spans="2:2" x14ac:dyDescent="0.35">
      <c r="B203" s="45"/>
    </row>
    <row r="204" spans="2:2" x14ac:dyDescent="0.35">
      <c r="B204" s="45"/>
    </row>
    <row r="205" spans="2:2" x14ac:dyDescent="0.35">
      <c r="B205" s="45"/>
    </row>
    <row r="206" spans="2:2" x14ac:dyDescent="0.35">
      <c r="B206" s="45"/>
    </row>
    <row r="207" spans="2:2" x14ac:dyDescent="0.35">
      <c r="B207" s="45"/>
    </row>
    <row r="208" spans="2:2" x14ac:dyDescent="0.35">
      <c r="B208" s="45"/>
    </row>
    <row r="209" spans="2:2" x14ac:dyDescent="0.35">
      <c r="B209" s="45"/>
    </row>
    <row r="210" spans="2:2" x14ac:dyDescent="0.35">
      <c r="B210" s="45"/>
    </row>
    <row r="211" spans="2:2" x14ac:dyDescent="0.35">
      <c r="B211" s="45"/>
    </row>
    <row r="212" spans="2:2" x14ac:dyDescent="0.35">
      <c r="B212" s="45"/>
    </row>
    <row r="213" spans="2:2" x14ac:dyDescent="0.35">
      <c r="B213" s="45"/>
    </row>
    <row r="214" spans="2:2" x14ac:dyDescent="0.35">
      <c r="B214" s="45"/>
    </row>
    <row r="215" spans="2:2" x14ac:dyDescent="0.35">
      <c r="B215" s="45"/>
    </row>
    <row r="216" spans="2:2" x14ac:dyDescent="0.35">
      <c r="B216" s="45"/>
    </row>
    <row r="217" spans="2:2" x14ac:dyDescent="0.35">
      <c r="B217" s="45"/>
    </row>
    <row r="218" spans="2:2" x14ac:dyDescent="0.35">
      <c r="B218" s="45"/>
    </row>
    <row r="219" spans="2:2" x14ac:dyDescent="0.35">
      <c r="B219" s="45"/>
    </row>
    <row r="220" spans="2:2" x14ac:dyDescent="0.35">
      <c r="B220" s="45"/>
    </row>
    <row r="221" spans="2:2" x14ac:dyDescent="0.35">
      <c r="B221" s="45"/>
    </row>
    <row r="222" spans="2:2" x14ac:dyDescent="0.35">
      <c r="B222" s="45"/>
    </row>
    <row r="223" spans="2:2" x14ac:dyDescent="0.35">
      <c r="B223" s="45"/>
    </row>
    <row r="224" spans="2:2" x14ac:dyDescent="0.35">
      <c r="B224" s="45"/>
    </row>
    <row r="225" spans="2:2" x14ac:dyDescent="0.35">
      <c r="B225" s="45"/>
    </row>
    <row r="226" spans="2:2" x14ac:dyDescent="0.35">
      <c r="B226" s="45"/>
    </row>
    <row r="227" spans="2:2" x14ac:dyDescent="0.35">
      <c r="B227" s="45"/>
    </row>
    <row r="228" spans="2:2" x14ac:dyDescent="0.35">
      <c r="B228" s="45"/>
    </row>
    <row r="229" spans="2:2" x14ac:dyDescent="0.35">
      <c r="B229" s="45"/>
    </row>
    <row r="230" spans="2:2" x14ac:dyDescent="0.35">
      <c r="B230" s="45"/>
    </row>
    <row r="231" spans="2:2" x14ac:dyDescent="0.35">
      <c r="B231" s="45"/>
    </row>
    <row r="232" spans="2:2" x14ac:dyDescent="0.35">
      <c r="B232" s="45"/>
    </row>
    <row r="233" spans="2:2" x14ac:dyDescent="0.35">
      <c r="B233" s="45"/>
    </row>
    <row r="234" spans="2:2" x14ac:dyDescent="0.35">
      <c r="B234" s="45"/>
    </row>
    <row r="235" spans="2:2" x14ac:dyDescent="0.35">
      <c r="B235" s="45"/>
    </row>
    <row r="236" spans="2:2" x14ac:dyDescent="0.35">
      <c r="B236" s="45"/>
    </row>
    <row r="237" spans="2:2" x14ac:dyDescent="0.35">
      <c r="B237" s="45"/>
    </row>
    <row r="238" spans="2:2" x14ac:dyDescent="0.35">
      <c r="B238" s="45"/>
    </row>
    <row r="239" spans="2:2" x14ac:dyDescent="0.35">
      <c r="B239" s="45"/>
    </row>
    <row r="240" spans="2:2" x14ac:dyDescent="0.35">
      <c r="B240" s="45"/>
    </row>
    <row r="241" spans="2:2" x14ac:dyDescent="0.35">
      <c r="B241" s="45"/>
    </row>
    <row r="242" spans="2:2" x14ac:dyDescent="0.35">
      <c r="B242" s="45"/>
    </row>
    <row r="243" spans="2:2" x14ac:dyDescent="0.35">
      <c r="B243" s="45"/>
    </row>
    <row r="244" spans="2:2" x14ac:dyDescent="0.35">
      <c r="B244" s="45"/>
    </row>
    <row r="245" spans="2:2" x14ac:dyDescent="0.35">
      <c r="B245" s="45"/>
    </row>
    <row r="246" spans="2:2" x14ac:dyDescent="0.35">
      <c r="B246" s="45"/>
    </row>
    <row r="247" spans="2:2" x14ac:dyDescent="0.35">
      <c r="B247" s="45"/>
    </row>
    <row r="248" spans="2:2" x14ac:dyDescent="0.35">
      <c r="B248" s="45"/>
    </row>
    <row r="249" spans="2:2" x14ac:dyDescent="0.35">
      <c r="B249" s="45"/>
    </row>
    <row r="250" spans="2:2" x14ac:dyDescent="0.35">
      <c r="B250" s="45"/>
    </row>
    <row r="251" spans="2:2" x14ac:dyDescent="0.35">
      <c r="B251" s="45"/>
    </row>
    <row r="252" spans="2:2" x14ac:dyDescent="0.35">
      <c r="B252" s="45"/>
    </row>
    <row r="253" spans="2:2" x14ac:dyDescent="0.35">
      <c r="B253" s="45"/>
    </row>
    <row r="254" spans="2:2" x14ac:dyDescent="0.35">
      <c r="B254" s="45"/>
    </row>
    <row r="255" spans="2:2" x14ac:dyDescent="0.35">
      <c r="B255" s="45"/>
    </row>
    <row r="256" spans="2:2" x14ac:dyDescent="0.35">
      <c r="B256" s="45"/>
    </row>
    <row r="257" spans="2:2" x14ac:dyDescent="0.35">
      <c r="B257" s="45"/>
    </row>
    <row r="258" spans="2:2" x14ac:dyDescent="0.35">
      <c r="B258" s="45"/>
    </row>
    <row r="259" spans="2:2" x14ac:dyDescent="0.35">
      <c r="B259" s="45"/>
    </row>
    <row r="260" spans="2:2" x14ac:dyDescent="0.35">
      <c r="B260" s="45"/>
    </row>
    <row r="261" spans="2:2" x14ac:dyDescent="0.35">
      <c r="B261" s="45"/>
    </row>
    <row r="262" spans="2:2" x14ac:dyDescent="0.35">
      <c r="B262" s="45"/>
    </row>
    <row r="263" spans="2:2" x14ac:dyDescent="0.35">
      <c r="B263" s="45"/>
    </row>
    <row r="264" spans="2:2" x14ac:dyDescent="0.35">
      <c r="B264" s="45"/>
    </row>
    <row r="265" spans="2:2" x14ac:dyDescent="0.35">
      <c r="B265" s="45"/>
    </row>
    <row r="266" spans="2:2" x14ac:dyDescent="0.35">
      <c r="B266" s="45"/>
    </row>
    <row r="267" spans="2:2" x14ac:dyDescent="0.35">
      <c r="B267" s="45"/>
    </row>
    <row r="268" spans="2:2" x14ac:dyDescent="0.35">
      <c r="B268" s="45"/>
    </row>
    <row r="269" spans="2:2" x14ac:dyDescent="0.35">
      <c r="B269" s="45"/>
    </row>
    <row r="270" spans="2:2" x14ac:dyDescent="0.35">
      <c r="B270" s="45"/>
    </row>
    <row r="271" spans="2:2" x14ac:dyDescent="0.35">
      <c r="B271" s="45"/>
    </row>
    <row r="272" spans="2:2" x14ac:dyDescent="0.35">
      <c r="B272" s="45"/>
    </row>
    <row r="273" spans="2:2" x14ac:dyDescent="0.35">
      <c r="B273" s="45"/>
    </row>
    <row r="274" spans="2:2" x14ac:dyDescent="0.35">
      <c r="B274" s="45"/>
    </row>
    <row r="275" spans="2:2" x14ac:dyDescent="0.35">
      <c r="B275" s="45"/>
    </row>
    <row r="276" spans="2:2" x14ac:dyDescent="0.35">
      <c r="B276" s="45"/>
    </row>
    <row r="277" spans="2:2" x14ac:dyDescent="0.35">
      <c r="B277" s="45"/>
    </row>
    <row r="278" spans="2:2" x14ac:dyDescent="0.35">
      <c r="B278" s="45"/>
    </row>
    <row r="279" spans="2:2" x14ac:dyDescent="0.35">
      <c r="B279" s="45"/>
    </row>
    <row r="280" spans="2:2" x14ac:dyDescent="0.35">
      <c r="B280" s="45"/>
    </row>
    <row r="281" spans="2:2" x14ac:dyDescent="0.35">
      <c r="B281" s="45"/>
    </row>
    <row r="282" spans="2:2" x14ac:dyDescent="0.35">
      <c r="B282" s="45"/>
    </row>
    <row r="283" spans="2:2" x14ac:dyDescent="0.35">
      <c r="B283" s="45"/>
    </row>
    <row r="284" spans="2:2" x14ac:dyDescent="0.35">
      <c r="B284" s="45"/>
    </row>
    <row r="285" spans="2:2" x14ac:dyDescent="0.35">
      <c r="B285" s="45"/>
    </row>
    <row r="286" spans="2:2" x14ac:dyDescent="0.35">
      <c r="B286" s="45"/>
    </row>
    <row r="287" spans="2:2" x14ac:dyDescent="0.35">
      <c r="B287" s="45"/>
    </row>
    <row r="288" spans="2:2" x14ac:dyDescent="0.35">
      <c r="B288" s="45"/>
    </row>
    <row r="289" spans="2:2" x14ac:dyDescent="0.35">
      <c r="B289" s="45"/>
    </row>
    <row r="290" spans="2:2" x14ac:dyDescent="0.35">
      <c r="B290" s="45"/>
    </row>
    <row r="291" spans="2:2" x14ac:dyDescent="0.35">
      <c r="B291" s="45"/>
    </row>
    <row r="292" spans="2:2" x14ac:dyDescent="0.35">
      <c r="B292" s="45"/>
    </row>
    <row r="293" spans="2:2" x14ac:dyDescent="0.35">
      <c r="B293" s="45"/>
    </row>
    <row r="294" spans="2:2" x14ac:dyDescent="0.35">
      <c r="B294" s="45"/>
    </row>
    <row r="295" spans="2:2" x14ac:dyDescent="0.35">
      <c r="B295" s="45"/>
    </row>
    <row r="296" spans="2:2" x14ac:dyDescent="0.35">
      <c r="B296" s="45"/>
    </row>
    <row r="297" spans="2:2" x14ac:dyDescent="0.35">
      <c r="B297" s="45"/>
    </row>
    <row r="298" spans="2:2" x14ac:dyDescent="0.35">
      <c r="B298" s="45"/>
    </row>
    <row r="299" spans="2:2" x14ac:dyDescent="0.35">
      <c r="B299" s="45"/>
    </row>
    <row r="300" spans="2:2" x14ac:dyDescent="0.35">
      <c r="B300" s="45"/>
    </row>
    <row r="301" spans="2:2" x14ac:dyDescent="0.35">
      <c r="B301" s="45"/>
    </row>
    <row r="302" spans="2:2" x14ac:dyDescent="0.35">
      <c r="B302" s="45"/>
    </row>
    <row r="303" spans="2:2" x14ac:dyDescent="0.35">
      <c r="B303" s="45"/>
    </row>
    <row r="304" spans="2:2" x14ac:dyDescent="0.35">
      <c r="B304" s="45"/>
    </row>
    <row r="305" spans="2:2" x14ac:dyDescent="0.35">
      <c r="B305" s="45"/>
    </row>
    <row r="306" spans="2:2" x14ac:dyDescent="0.35">
      <c r="B306" s="45"/>
    </row>
    <row r="307" spans="2:2" x14ac:dyDescent="0.35">
      <c r="B307" s="45"/>
    </row>
    <row r="308" spans="2:2" x14ac:dyDescent="0.35">
      <c r="B308" s="45"/>
    </row>
    <row r="309" spans="2:2" x14ac:dyDescent="0.35">
      <c r="B309" s="45"/>
    </row>
    <row r="310" spans="2:2" x14ac:dyDescent="0.35">
      <c r="B310" s="45"/>
    </row>
    <row r="311" spans="2:2" x14ac:dyDescent="0.35">
      <c r="B311" s="45"/>
    </row>
    <row r="312" spans="2:2" x14ac:dyDescent="0.35">
      <c r="B312" s="45"/>
    </row>
    <row r="313" spans="2:2" x14ac:dyDescent="0.35">
      <c r="B313" s="45"/>
    </row>
    <row r="314" spans="2:2" x14ac:dyDescent="0.35">
      <c r="B314" s="45"/>
    </row>
    <row r="315" spans="2:2" x14ac:dyDescent="0.35">
      <c r="B315" s="45"/>
    </row>
    <row r="316" spans="2:2" x14ac:dyDescent="0.35">
      <c r="B316" s="45"/>
    </row>
    <row r="317" spans="2:2" x14ac:dyDescent="0.35">
      <c r="B317" s="45"/>
    </row>
    <row r="318" spans="2:2" x14ac:dyDescent="0.35">
      <c r="B318" s="45"/>
    </row>
    <row r="319" spans="2:2" x14ac:dyDescent="0.35">
      <c r="B319" s="45"/>
    </row>
    <row r="320" spans="2:2" x14ac:dyDescent="0.35">
      <c r="B320" s="45"/>
    </row>
    <row r="321" spans="2:2" x14ac:dyDescent="0.35">
      <c r="B321" s="45"/>
    </row>
    <row r="322" spans="2:2" x14ac:dyDescent="0.35">
      <c r="B322" s="45"/>
    </row>
    <row r="323" spans="2:2" x14ac:dyDescent="0.35">
      <c r="B323" s="45"/>
    </row>
    <row r="324" spans="2:2" x14ac:dyDescent="0.35">
      <c r="B324" s="45"/>
    </row>
    <row r="325" spans="2:2" x14ac:dyDescent="0.35">
      <c r="B325" s="45"/>
    </row>
    <row r="326" spans="2:2" x14ac:dyDescent="0.35">
      <c r="B326" s="45"/>
    </row>
    <row r="327" spans="2:2" x14ac:dyDescent="0.35">
      <c r="B327" s="45"/>
    </row>
    <row r="328" spans="2:2" x14ac:dyDescent="0.35">
      <c r="B328" s="45"/>
    </row>
    <row r="329" spans="2:2" x14ac:dyDescent="0.35">
      <c r="B329" s="45"/>
    </row>
    <row r="330" spans="2:2" x14ac:dyDescent="0.35">
      <c r="B330" s="45"/>
    </row>
    <row r="331" spans="2:2" x14ac:dyDescent="0.35">
      <c r="B331" s="45"/>
    </row>
    <row r="332" spans="2:2" x14ac:dyDescent="0.35">
      <c r="B332" s="45"/>
    </row>
    <row r="333" spans="2:2" x14ac:dyDescent="0.35">
      <c r="B333" s="45"/>
    </row>
    <row r="334" spans="2:2" x14ac:dyDescent="0.35">
      <c r="B334" s="45"/>
    </row>
    <row r="335" spans="2:2" x14ac:dyDescent="0.35">
      <c r="B335" s="45"/>
    </row>
    <row r="336" spans="2:2" x14ac:dyDescent="0.35">
      <c r="B336" s="45"/>
    </row>
    <row r="337" spans="2:2" x14ac:dyDescent="0.35">
      <c r="B337" s="45"/>
    </row>
    <row r="338" spans="2:2" x14ac:dyDescent="0.35">
      <c r="B338" s="45"/>
    </row>
    <row r="339" spans="2:2" x14ac:dyDescent="0.35">
      <c r="B339" s="45"/>
    </row>
    <row r="340" spans="2:2" x14ac:dyDescent="0.35">
      <c r="B340" s="45"/>
    </row>
    <row r="341" spans="2:2" x14ac:dyDescent="0.35">
      <c r="B341" s="45"/>
    </row>
    <row r="342" spans="2:2" x14ac:dyDescent="0.35">
      <c r="B342" s="45"/>
    </row>
    <row r="343" spans="2:2" x14ac:dyDescent="0.35">
      <c r="B343" s="45"/>
    </row>
    <row r="344" spans="2:2" x14ac:dyDescent="0.35">
      <c r="B344" s="45"/>
    </row>
    <row r="345" spans="2:2" x14ac:dyDescent="0.35">
      <c r="B345" s="45"/>
    </row>
    <row r="346" spans="2:2" x14ac:dyDescent="0.35">
      <c r="B346" s="45"/>
    </row>
    <row r="347" spans="2:2" x14ac:dyDescent="0.35">
      <c r="B347" s="45"/>
    </row>
    <row r="348" spans="2:2" x14ac:dyDescent="0.35">
      <c r="B348" s="45"/>
    </row>
    <row r="349" spans="2:2" x14ac:dyDescent="0.35">
      <c r="B349" s="45"/>
    </row>
    <row r="350" spans="2:2" x14ac:dyDescent="0.35">
      <c r="B350" s="45"/>
    </row>
    <row r="351" spans="2:2" x14ac:dyDescent="0.35">
      <c r="B351" s="45"/>
    </row>
    <row r="352" spans="2:2" x14ac:dyDescent="0.35">
      <c r="B352" s="45"/>
    </row>
    <row r="353" spans="2:2" x14ac:dyDescent="0.35">
      <c r="B353" s="45"/>
    </row>
    <row r="354" spans="2:2" x14ac:dyDescent="0.35">
      <c r="B354" s="45"/>
    </row>
    <row r="355" spans="2:2" x14ac:dyDescent="0.35">
      <c r="B355" s="45"/>
    </row>
    <row r="356" spans="2:2" x14ac:dyDescent="0.35">
      <c r="B356" s="45"/>
    </row>
    <row r="357" spans="2:2" x14ac:dyDescent="0.35">
      <c r="B357" s="45"/>
    </row>
    <row r="358" spans="2:2" x14ac:dyDescent="0.35">
      <c r="B358" s="45"/>
    </row>
    <row r="359" spans="2:2" x14ac:dyDescent="0.35">
      <c r="B359" s="45"/>
    </row>
    <row r="360" spans="2:2" x14ac:dyDescent="0.35">
      <c r="B360" s="45"/>
    </row>
    <row r="361" spans="2:2" x14ac:dyDescent="0.35">
      <c r="B361" s="45"/>
    </row>
    <row r="362" spans="2:2" x14ac:dyDescent="0.35">
      <c r="B362" s="45"/>
    </row>
    <row r="363" spans="2:2" x14ac:dyDescent="0.35">
      <c r="B363" s="45"/>
    </row>
    <row r="364" spans="2:2" x14ac:dyDescent="0.35">
      <c r="B364" s="45"/>
    </row>
    <row r="365" spans="2:2" x14ac:dyDescent="0.35">
      <c r="B365" s="45"/>
    </row>
    <row r="366" spans="2:2" x14ac:dyDescent="0.35">
      <c r="B366" s="45"/>
    </row>
    <row r="367" spans="2:2" x14ac:dyDescent="0.35">
      <c r="B367" s="45"/>
    </row>
    <row r="368" spans="2:2" x14ac:dyDescent="0.35">
      <c r="B368" s="45"/>
    </row>
    <row r="369" spans="2:2" x14ac:dyDescent="0.35">
      <c r="B369" s="45"/>
    </row>
    <row r="370" spans="2:2" x14ac:dyDescent="0.35">
      <c r="B370" s="45"/>
    </row>
    <row r="371" spans="2:2" x14ac:dyDescent="0.35">
      <c r="B371" s="45"/>
    </row>
    <row r="372" spans="2:2" x14ac:dyDescent="0.35">
      <c r="B372" s="45"/>
    </row>
    <row r="373" spans="2:2" x14ac:dyDescent="0.35">
      <c r="B373" s="45"/>
    </row>
    <row r="374" spans="2:2" x14ac:dyDescent="0.35">
      <c r="B374" s="45"/>
    </row>
    <row r="375" spans="2:2" x14ac:dyDescent="0.35">
      <c r="B375" s="45"/>
    </row>
    <row r="376" spans="2:2" x14ac:dyDescent="0.35">
      <c r="B376" s="45"/>
    </row>
    <row r="377" spans="2:2" x14ac:dyDescent="0.35">
      <c r="B377" s="45"/>
    </row>
    <row r="378" spans="2:2" x14ac:dyDescent="0.35">
      <c r="B378" s="45"/>
    </row>
    <row r="379" spans="2:2" x14ac:dyDescent="0.35">
      <c r="B379" s="45"/>
    </row>
    <row r="380" spans="2:2" x14ac:dyDescent="0.35">
      <c r="B380" s="45"/>
    </row>
    <row r="381" spans="2:2" x14ac:dyDescent="0.35">
      <c r="B381" s="45"/>
    </row>
    <row r="382" spans="2:2" x14ac:dyDescent="0.35">
      <c r="B382" s="45"/>
    </row>
    <row r="383" spans="2:2" x14ac:dyDescent="0.35">
      <c r="B383" s="45"/>
    </row>
    <row r="384" spans="2:2" x14ac:dyDescent="0.35">
      <c r="B384" s="45"/>
    </row>
    <row r="385" spans="2:2" x14ac:dyDescent="0.35">
      <c r="B385" s="45"/>
    </row>
    <row r="386" spans="2:2" x14ac:dyDescent="0.35">
      <c r="B386" s="45"/>
    </row>
    <row r="387" spans="2:2" x14ac:dyDescent="0.35">
      <c r="B387" s="45"/>
    </row>
    <row r="388" spans="2:2" x14ac:dyDescent="0.35">
      <c r="B388" s="45"/>
    </row>
    <row r="389" spans="2:2" x14ac:dyDescent="0.35">
      <c r="B389" s="45"/>
    </row>
    <row r="390" spans="2:2" x14ac:dyDescent="0.35">
      <c r="B390" s="45"/>
    </row>
    <row r="391" spans="2:2" x14ac:dyDescent="0.35">
      <c r="B391" s="45"/>
    </row>
    <row r="392" spans="2:2" x14ac:dyDescent="0.35">
      <c r="B392" s="45"/>
    </row>
    <row r="393" spans="2:2" x14ac:dyDescent="0.35">
      <c r="B393" s="45"/>
    </row>
    <row r="394" spans="2:2" x14ac:dyDescent="0.35">
      <c r="B394" s="45"/>
    </row>
    <row r="395" spans="2:2" x14ac:dyDescent="0.35">
      <c r="B395" s="45"/>
    </row>
    <row r="396" spans="2:2" x14ac:dyDescent="0.35">
      <c r="B396" s="45"/>
    </row>
    <row r="397" spans="2:2" x14ac:dyDescent="0.35">
      <c r="B397" s="45"/>
    </row>
    <row r="398" spans="2:2" x14ac:dyDescent="0.35">
      <c r="B398" s="45"/>
    </row>
    <row r="399" spans="2:2" x14ac:dyDescent="0.35">
      <c r="B399" s="45"/>
    </row>
    <row r="400" spans="2:2" x14ac:dyDescent="0.35">
      <c r="B400" s="45"/>
    </row>
    <row r="401" spans="2:2" x14ac:dyDescent="0.35">
      <c r="B401" s="45"/>
    </row>
    <row r="402" spans="2:2" x14ac:dyDescent="0.35">
      <c r="B402" s="45"/>
    </row>
    <row r="403" spans="2:2" x14ac:dyDescent="0.35">
      <c r="B403" s="45"/>
    </row>
    <row r="404" spans="2:2" x14ac:dyDescent="0.35">
      <c r="B404" s="45"/>
    </row>
    <row r="405" spans="2:2" x14ac:dyDescent="0.35">
      <c r="B405" s="45"/>
    </row>
    <row r="406" spans="2:2" x14ac:dyDescent="0.35">
      <c r="B406" s="45"/>
    </row>
    <row r="407" spans="2:2" x14ac:dyDescent="0.35">
      <c r="B407" s="45"/>
    </row>
    <row r="408" spans="2:2" x14ac:dyDescent="0.35">
      <c r="B408" s="45"/>
    </row>
    <row r="409" spans="2:2" x14ac:dyDescent="0.35">
      <c r="B409" s="45"/>
    </row>
    <row r="410" spans="2:2" x14ac:dyDescent="0.35">
      <c r="B410" s="45"/>
    </row>
    <row r="411" spans="2:2" x14ac:dyDescent="0.35">
      <c r="B411" s="45"/>
    </row>
    <row r="412" spans="2:2" x14ac:dyDescent="0.35">
      <c r="B412" s="45"/>
    </row>
    <row r="413" spans="2:2" x14ac:dyDescent="0.35">
      <c r="B413" s="45"/>
    </row>
    <row r="414" spans="2:2" x14ac:dyDescent="0.35">
      <c r="B414" s="45"/>
    </row>
    <row r="415" spans="2:2" x14ac:dyDescent="0.35">
      <c r="B415" s="45"/>
    </row>
    <row r="416" spans="2:2" x14ac:dyDescent="0.35">
      <c r="B416" s="45"/>
    </row>
    <row r="417" spans="2:2" x14ac:dyDescent="0.35">
      <c r="B417" s="45"/>
    </row>
    <row r="418" spans="2:2" x14ac:dyDescent="0.35">
      <c r="B418" s="45"/>
    </row>
    <row r="419" spans="2:2" x14ac:dyDescent="0.35">
      <c r="B419" s="45"/>
    </row>
    <row r="420" spans="2:2" x14ac:dyDescent="0.35">
      <c r="B420" s="45"/>
    </row>
    <row r="421" spans="2:2" x14ac:dyDescent="0.35">
      <c r="B421" s="45"/>
    </row>
    <row r="422" spans="2:2" x14ac:dyDescent="0.35">
      <c r="B422" s="45"/>
    </row>
    <row r="423" spans="2:2" x14ac:dyDescent="0.35">
      <c r="B423" s="45"/>
    </row>
    <row r="424" spans="2:2" x14ac:dyDescent="0.35">
      <c r="B424" s="45"/>
    </row>
    <row r="425" spans="2:2" x14ac:dyDescent="0.35">
      <c r="B425" s="45"/>
    </row>
    <row r="426" spans="2:2" x14ac:dyDescent="0.35">
      <c r="B426" s="45"/>
    </row>
    <row r="427" spans="2:2" x14ac:dyDescent="0.35">
      <c r="B427" s="45"/>
    </row>
    <row r="428" spans="2:2" x14ac:dyDescent="0.35">
      <c r="B428" s="45"/>
    </row>
    <row r="429" spans="2:2" x14ac:dyDescent="0.35">
      <c r="B429" s="45"/>
    </row>
    <row r="430" spans="2:2" x14ac:dyDescent="0.35">
      <c r="B430" s="45"/>
    </row>
    <row r="431" spans="2:2" x14ac:dyDescent="0.35">
      <c r="B431" s="45"/>
    </row>
    <row r="432" spans="2:2" x14ac:dyDescent="0.35">
      <c r="B432" s="45"/>
    </row>
    <row r="433" spans="2:2" x14ac:dyDescent="0.35">
      <c r="B433" s="45"/>
    </row>
    <row r="434" spans="2:2" x14ac:dyDescent="0.35">
      <c r="B434" s="45"/>
    </row>
    <row r="435" spans="2:2" x14ac:dyDescent="0.35">
      <c r="B435" s="45"/>
    </row>
    <row r="436" spans="2:2" x14ac:dyDescent="0.35">
      <c r="B436" s="45"/>
    </row>
    <row r="437" spans="2:2" x14ac:dyDescent="0.35">
      <c r="B437" s="45"/>
    </row>
    <row r="438" spans="2:2" x14ac:dyDescent="0.35">
      <c r="B438" s="45"/>
    </row>
    <row r="439" spans="2:2" x14ac:dyDescent="0.35">
      <c r="B439" s="45"/>
    </row>
    <row r="440" spans="2:2" x14ac:dyDescent="0.35">
      <c r="B440" s="45"/>
    </row>
    <row r="441" spans="2:2" x14ac:dyDescent="0.35">
      <c r="B441" s="45"/>
    </row>
    <row r="442" spans="2:2" x14ac:dyDescent="0.35">
      <c r="B442" s="45"/>
    </row>
    <row r="443" spans="2:2" x14ac:dyDescent="0.35">
      <c r="B443" s="45"/>
    </row>
    <row r="444" spans="2:2" x14ac:dyDescent="0.35">
      <c r="B444" s="45"/>
    </row>
    <row r="445" spans="2:2" x14ac:dyDescent="0.35">
      <c r="B445" s="45"/>
    </row>
    <row r="446" spans="2:2" x14ac:dyDescent="0.35">
      <c r="B446" s="45"/>
    </row>
    <row r="447" spans="2:2" x14ac:dyDescent="0.35">
      <c r="B447" s="45"/>
    </row>
    <row r="448" spans="2:2" x14ac:dyDescent="0.35">
      <c r="B448" s="45"/>
    </row>
    <row r="449" spans="2:2" x14ac:dyDescent="0.35">
      <c r="B449" s="45"/>
    </row>
    <row r="450" spans="2:2" x14ac:dyDescent="0.35">
      <c r="B450" s="45"/>
    </row>
    <row r="451" spans="2:2" x14ac:dyDescent="0.35">
      <c r="B451" s="45"/>
    </row>
    <row r="452" spans="2:2" x14ac:dyDescent="0.35">
      <c r="B452" s="45"/>
    </row>
    <row r="453" spans="2:2" x14ac:dyDescent="0.35">
      <c r="B453" s="45"/>
    </row>
    <row r="454" spans="2:2" x14ac:dyDescent="0.35">
      <c r="B454" s="45"/>
    </row>
    <row r="455" spans="2:2" x14ac:dyDescent="0.35">
      <c r="B455" s="45"/>
    </row>
    <row r="456" spans="2:2" x14ac:dyDescent="0.35">
      <c r="B456" s="45"/>
    </row>
    <row r="457" spans="2:2" x14ac:dyDescent="0.35">
      <c r="B457" s="45"/>
    </row>
    <row r="458" spans="2:2" x14ac:dyDescent="0.35">
      <c r="B458" s="45"/>
    </row>
    <row r="459" spans="2:2" x14ac:dyDescent="0.35">
      <c r="B459" s="45"/>
    </row>
    <row r="460" spans="2:2" x14ac:dyDescent="0.35">
      <c r="B460" s="45"/>
    </row>
    <row r="461" spans="2:2" x14ac:dyDescent="0.35">
      <c r="B461" s="45"/>
    </row>
    <row r="462" spans="2:2" x14ac:dyDescent="0.35">
      <c r="B462" s="45"/>
    </row>
    <row r="463" spans="2:2" x14ac:dyDescent="0.35">
      <c r="B463" s="45"/>
    </row>
    <row r="464" spans="2:2" x14ac:dyDescent="0.35">
      <c r="B464" s="45"/>
    </row>
    <row r="465" spans="2:2" x14ac:dyDescent="0.35">
      <c r="B465" s="45"/>
    </row>
    <row r="466" spans="2:2" x14ac:dyDescent="0.35">
      <c r="B466" s="45"/>
    </row>
    <row r="467" spans="2:2" x14ac:dyDescent="0.35">
      <c r="B467" s="45"/>
    </row>
    <row r="468" spans="2:2" x14ac:dyDescent="0.35">
      <c r="B468" s="45"/>
    </row>
    <row r="469" spans="2:2" x14ac:dyDescent="0.35">
      <c r="B469" s="45"/>
    </row>
    <row r="470" spans="2:2" x14ac:dyDescent="0.35">
      <c r="B470" s="45"/>
    </row>
    <row r="471" spans="2:2" x14ac:dyDescent="0.35">
      <c r="B471" s="45"/>
    </row>
    <row r="472" spans="2:2" x14ac:dyDescent="0.35">
      <c r="B472" s="45"/>
    </row>
    <row r="473" spans="2:2" x14ac:dyDescent="0.35">
      <c r="B473" s="45"/>
    </row>
    <row r="474" spans="2:2" x14ac:dyDescent="0.35">
      <c r="B474" s="45"/>
    </row>
    <row r="475" spans="2:2" x14ac:dyDescent="0.35">
      <c r="B475" s="45"/>
    </row>
    <row r="476" spans="2:2" x14ac:dyDescent="0.35">
      <c r="B476" s="45"/>
    </row>
    <row r="477" spans="2:2" x14ac:dyDescent="0.35">
      <c r="B477" s="45"/>
    </row>
    <row r="478" spans="2:2" x14ac:dyDescent="0.35">
      <c r="B478" s="45"/>
    </row>
    <row r="479" spans="2:2" x14ac:dyDescent="0.35">
      <c r="B479" s="45"/>
    </row>
    <row r="480" spans="2:2" x14ac:dyDescent="0.35">
      <c r="B480" s="45"/>
    </row>
    <row r="481" spans="2:2" x14ac:dyDescent="0.35">
      <c r="B481" s="45"/>
    </row>
    <row r="482" spans="2:2" x14ac:dyDescent="0.35">
      <c r="B482" s="45"/>
    </row>
    <row r="483" spans="2:2" x14ac:dyDescent="0.35">
      <c r="B483" s="45"/>
    </row>
    <row r="484" spans="2:2" x14ac:dyDescent="0.35">
      <c r="B484" s="45"/>
    </row>
    <row r="485" spans="2:2" x14ac:dyDescent="0.35">
      <c r="B485" s="45"/>
    </row>
    <row r="486" spans="2:2" x14ac:dyDescent="0.35">
      <c r="B486" s="45"/>
    </row>
    <row r="487" spans="2:2" x14ac:dyDescent="0.35">
      <c r="B487" s="45"/>
    </row>
    <row r="488" spans="2:2" x14ac:dyDescent="0.35">
      <c r="B488" s="45"/>
    </row>
    <row r="489" spans="2:2" x14ac:dyDescent="0.35">
      <c r="B489" s="45"/>
    </row>
    <row r="490" spans="2:2" x14ac:dyDescent="0.35">
      <c r="B490" s="45"/>
    </row>
    <row r="491" spans="2:2" x14ac:dyDescent="0.35">
      <c r="B491" s="45"/>
    </row>
    <row r="492" spans="2:2" x14ac:dyDescent="0.35">
      <c r="B492" s="45"/>
    </row>
    <row r="493" spans="2:2" x14ac:dyDescent="0.35">
      <c r="B493" s="45"/>
    </row>
    <row r="494" spans="2:2" x14ac:dyDescent="0.35">
      <c r="B494" s="45"/>
    </row>
    <row r="495" spans="2:2" x14ac:dyDescent="0.35">
      <c r="B495" s="45"/>
    </row>
    <row r="496" spans="2:2" x14ac:dyDescent="0.35">
      <c r="B496" s="45"/>
    </row>
    <row r="497" spans="2:2" x14ac:dyDescent="0.35">
      <c r="B497" s="45"/>
    </row>
    <row r="498" spans="2:2" x14ac:dyDescent="0.35">
      <c r="B498" s="45"/>
    </row>
    <row r="499" spans="2:2" x14ac:dyDescent="0.35">
      <c r="B499" s="45"/>
    </row>
    <row r="500" spans="2:2" x14ac:dyDescent="0.35">
      <c r="B500" s="45"/>
    </row>
    <row r="501" spans="2:2" x14ac:dyDescent="0.35">
      <c r="B501" s="45"/>
    </row>
    <row r="502" spans="2:2" x14ac:dyDescent="0.35">
      <c r="B502" s="45"/>
    </row>
    <row r="503" spans="2:2" x14ac:dyDescent="0.35">
      <c r="B503" s="45"/>
    </row>
    <row r="504" spans="2:2" x14ac:dyDescent="0.35">
      <c r="B504" s="45"/>
    </row>
    <row r="505" spans="2:2" x14ac:dyDescent="0.35">
      <c r="B505" s="45"/>
    </row>
    <row r="506" spans="2:2" x14ac:dyDescent="0.35">
      <c r="B506" s="45"/>
    </row>
    <row r="507" spans="2:2" x14ac:dyDescent="0.35">
      <c r="B507" s="45"/>
    </row>
    <row r="508" spans="2:2" x14ac:dyDescent="0.35">
      <c r="B508" s="45"/>
    </row>
    <row r="509" spans="2:2" x14ac:dyDescent="0.35">
      <c r="B509" s="45"/>
    </row>
    <row r="510" spans="2:2" x14ac:dyDescent="0.35">
      <c r="B510" s="45"/>
    </row>
    <row r="511" spans="2:2" x14ac:dyDescent="0.35">
      <c r="B511" s="45"/>
    </row>
    <row r="512" spans="2:2" x14ac:dyDescent="0.35">
      <c r="B512" s="45"/>
    </row>
    <row r="513" spans="2:2" x14ac:dyDescent="0.35">
      <c r="B513" s="45"/>
    </row>
    <row r="514" spans="2:2" x14ac:dyDescent="0.35">
      <c r="B514" s="45"/>
    </row>
    <row r="515" spans="2:2" x14ac:dyDescent="0.35">
      <c r="B515" s="45"/>
    </row>
    <row r="516" spans="2:2" x14ac:dyDescent="0.35">
      <c r="B516" s="45"/>
    </row>
    <row r="517" spans="2:2" x14ac:dyDescent="0.35">
      <c r="B517" s="45"/>
    </row>
    <row r="518" spans="2:2" x14ac:dyDescent="0.35">
      <c r="B518" s="45"/>
    </row>
    <row r="519" spans="2:2" x14ac:dyDescent="0.35">
      <c r="B519" s="45"/>
    </row>
    <row r="520" spans="2:2" x14ac:dyDescent="0.35">
      <c r="B520" s="45"/>
    </row>
    <row r="521" spans="2:2" x14ac:dyDescent="0.35">
      <c r="B521" s="45"/>
    </row>
    <row r="522" spans="2:2" x14ac:dyDescent="0.35">
      <c r="B522" s="45"/>
    </row>
    <row r="523" spans="2:2" x14ac:dyDescent="0.35">
      <c r="B523" s="45"/>
    </row>
    <row r="524" spans="2:2" x14ac:dyDescent="0.35">
      <c r="B524" s="45"/>
    </row>
    <row r="525" spans="2:2" x14ac:dyDescent="0.35">
      <c r="B525" s="45"/>
    </row>
    <row r="526" spans="2:2" x14ac:dyDescent="0.35">
      <c r="B526" s="45"/>
    </row>
    <row r="527" spans="2:2" x14ac:dyDescent="0.35">
      <c r="B527" s="45"/>
    </row>
    <row r="528" spans="2:2" x14ac:dyDescent="0.35">
      <c r="B528" s="45"/>
    </row>
    <row r="529" spans="2:2" x14ac:dyDescent="0.35">
      <c r="B529" s="45"/>
    </row>
    <row r="530" spans="2:2" x14ac:dyDescent="0.35">
      <c r="B530" s="45"/>
    </row>
    <row r="531" spans="2:2" x14ac:dyDescent="0.35">
      <c r="B531" s="45"/>
    </row>
    <row r="532" spans="2:2" x14ac:dyDescent="0.35">
      <c r="B532" s="45"/>
    </row>
    <row r="533" spans="2:2" x14ac:dyDescent="0.35">
      <c r="B533" s="45"/>
    </row>
  </sheetData>
  <mergeCells count="15">
    <mergeCell ref="B14:E14"/>
    <mergeCell ref="B15:E15"/>
    <mergeCell ref="B16:E16"/>
    <mergeCell ref="B18:E18"/>
    <mergeCell ref="B25:E25"/>
    <mergeCell ref="B17:E17"/>
    <mergeCell ref="B19:E19"/>
    <mergeCell ref="B20:E20"/>
    <mergeCell ref="B21:E21"/>
    <mergeCell ref="B24:E24"/>
    <mergeCell ref="A1:A2"/>
    <mergeCell ref="B10:E10"/>
    <mergeCell ref="B11:E11"/>
    <mergeCell ref="B12:E12"/>
    <mergeCell ref="B13:E13"/>
  </mergeCells>
  <pageMargins left="0.23622047244094491" right="0.23622047244094491"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9FC7"/>
    <pageSetUpPr fitToPage="1"/>
  </sheetPr>
  <dimension ref="A1:F35"/>
  <sheetViews>
    <sheetView view="pageBreakPreview" zoomScale="130" zoomScaleNormal="100" zoomScaleSheetLayoutView="130" zoomScalePageLayoutView="130" workbookViewId="0">
      <selection activeCell="D6" sqref="D6"/>
    </sheetView>
  </sheetViews>
  <sheetFormatPr defaultRowHeight="14.5" x14ac:dyDescent="0.35"/>
  <cols>
    <col min="1" max="1" width="12.1796875" style="39" customWidth="1"/>
    <col min="2" max="2" width="49.26953125" style="147" customWidth="1"/>
    <col min="3" max="3" width="9.1796875" style="50"/>
    <col min="4" max="4" width="10.1796875" style="36" bestFit="1" customWidth="1"/>
    <col min="5" max="5" width="9.1796875" style="23"/>
    <col min="6" max="6" width="9.1796875" style="40"/>
  </cols>
  <sheetData>
    <row r="1" spans="1:6" s="1" customFormat="1" ht="15" customHeight="1" x14ac:dyDescent="0.25">
      <c r="A1" s="375"/>
      <c r="B1" s="78" t="s">
        <v>24</v>
      </c>
      <c r="C1" s="67" t="s">
        <v>0</v>
      </c>
      <c r="D1" s="251" t="s">
        <v>226</v>
      </c>
      <c r="E1" s="252"/>
      <c r="F1" s="253"/>
    </row>
    <row r="2" spans="1:6" s="1" customFormat="1" ht="12.5" thickBot="1" x14ac:dyDescent="0.3">
      <c r="A2" s="376"/>
      <c r="B2" s="66" t="s">
        <v>118</v>
      </c>
      <c r="C2" s="65" t="s">
        <v>1</v>
      </c>
      <c r="D2" s="77" t="s">
        <v>225</v>
      </c>
      <c r="E2" s="76"/>
      <c r="F2" s="2"/>
    </row>
    <row r="3" spans="1:6" x14ac:dyDescent="0.35">
      <c r="A3" s="4"/>
      <c r="B3" s="123"/>
      <c r="C3" s="124"/>
      <c r="D3" s="6"/>
      <c r="E3" s="7"/>
      <c r="F3" s="7"/>
    </row>
    <row r="4" spans="1:6" s="148" customFormat="1" ht="21" x14ac:dyDescent="0.3">
      <c r="A4" s="8" t="s">
        <v>2</v>
      </c>
      <c r="B4" s="9" t="s">
        <v>3</v>
      </c>
      <c r="C4" s="9" t="s">
        <v>4</v>
      </c>
      <c r="D4" s="10" t="s">
        <v>5</v>
      </c>
      <c r="E4" s="125" t="s">
        <v>6</v>
      </c>
      <c r="F4" s="12" t="s">
        <v>7</v>
      </c>
    </row>
    <row r="5" spans="1:6" ht="15" x14ac:dyDescent="0.25">
      <c r="A5" s="126"/>
      <c r="B5" s="127"/>
      <c r="C5" s="128"/>
      <c r="D5" s="129"/>
      <c r="E5" s="19"/>
      <c r="F5" s="130"/>
    </row>
    <row r="6" spans="1:6" ht="15.75" x14ac:dyDescent="0.25">
      <c r="A6" s="131" t="s">
        <v>67</v>
      </c>
      <c r="B6" s="132" t="s">
        <v>68</v>
      </c>
    </row>
    <row r="8" spans="1:6" x14ac:dyDescent="0.35">
      <c r="A8" s="133" t="s">
        <v>218</v>
      </c>
      <c r="B8" s="134" t="s">
        <v>79</v>
      </c>
      <c r="C8" s="135"/>
      <c r="D8" s="136"/>
      <c r="E8" s="28"/>
      <c r="F8" s="137"/>
    </row>
    <row r="10" spans="1:6" ht="48.75" customHeight="1" x14ac:dyDescent="0.35">
      <c r="A10" s="39" t="s">
        <v>11</v>
      </c>
      <c r="B10" s="391" t="s">
        <v>108</v>
      </c>
      <c r="C10" s="391"/>
      <c r="D10" s="391"/>
      <c r="E10" s="391"/>
    </row>
    <row r="11" spans="1:6" ht="13.5" customHeight="1" x14ac:dyDescent="0.35">
      <c r="B11" s="389" t="s">
        <v>109</v>
      </c>
      <c r="C11" s="389"/>
      <c r="D11" s="389"/>
      <c r="E11" s="389"/>
    </row>
    <row r="12" spans="1:6" ht="130.5" customHeight="1" x14ac:dyDescent="0.35">
      <c r="B12" s="389" t="s">
        <v>110</v>
      </c>
      <c r="C12" s="389"/>
      <c r="D12" s="389"/>
      <c r="E12" s="389"/>
    </row>
    <row r="13" spans="1:6" ht="107.5" customHeight="1" x14ac:dyDescent="0.35">
      <c r="B13" s="388" t="s">
        <v>111</v>
      </c>
      <c r="C13" s="388"/>
      <c r="D13" s="388"/>
      <c r="E13" s="388"/>
    </row>
    <row r="14" spans="1:6" ht="36.75" customHeight="1" x14ac:dyDescent="0.35">
      <c r="B14" s="388" t="s">
        <v>112</v>
      </c>
      <c r="C14" s="388"/>
      <c r="D14" s="388"/>
      <c r="E14" s="388"/>
    </row>
    <row r="15" spans="1:6" ht="61.5" customHeight="1" x14ac:dyDescent="0.35">
      <c r="B15" s="389" t="s">
        <v>113</v>
      </c>
      <c r="C15" s="389"/>
      <c r="D15" s="389"/>
      <c r="E15" s="389"/>
    </row>
    <row r="16" spans="1:6" ht="50" customHeight="1" x14ac:dyDescent="0.35">
      <c r="B16" s="389" t="s">
        <v>114</v>
      </c>
      <c r="C16" s="389"/>
      <c r="D16" s="389"/>
      <c r="E16" s="389"/>
    </row>
    <row r="17" spans="1:6" ht="113" customHeight="1" x14ac:dyDescent="0.35">
      <c r="B17" s="183" t="s">
        <v>115</v>
      </c>
      <c r="C17" s="183"/>
      <c r="D17" s="183"/>
      <c r="E17" s="183"/>
    </row>
    <row r="18" spans="1:6" ht="144" customHeight="1" x14ac:dyDescent="0.35">
      <c r="A18" s="41"/>
      <c r="B18" s="390" t="s">
        <v>116</v>
      </c>
      <c r="C18" s="390"/>
      <c r="D18" s="390"/>
      <c r="E18" s="390"/>
      <c r="F18" s="43"/>
    </row>
    <row r="19" spans="1:6" ht="14" customHeight="1" x14ac:dyDescent="0.35">
      <c r="B19" s="183"/>
      <c r="C19" s="183"/>
      <c r="D19" s="183"/>
      <c r="E19" s="183"/>
    </row>
    <row r="20" spans="1:6" ht="13" customHeight="1" x14ac:dyDescent="0.35">
      <c r="A20" s="34"/>
      <c r="B20" s="184"/>
      <c r="C20" s="176"/>
      <c r="D20" s="53"/>
      <c r="E20" s="51"/>
      <c r="F20" s="54"/>
    </row>
    <row r="21" spans="1:6" ht="40.5" customHeight="1" x14ac:dyDescent="0.35">
      <c r="A21" s="70" t="s">
        <v>12</v>
      </c>
      <c r="B21" s="153" t="s">
        <v>207</v>
      </c>
      <c r="C21" s="115"/>
      <c r="D21" s="53"/>
      <c r="E21" s="54"/>
      <c r="F21" s="72"/>
    </row>
    <row r="22" spans="1:6" ht="15.5" customHeight="1" x14ac:dyDescent="0.35">
      <c r="A22" s="70"/>
      <c r="B22" s="116" t="s">
        <v>208</v>
      </c>
      <c r="C22" s="115"/>
      <c r="D22" s="53"/>
      <c r="E22" s="54"/>
      <c r="F22" s="72"/>
    </row>
    <row r="23" spans="1:6" ht="14" customHeight="1" x14ac:dyDescent="0.35">
      <c r="A23" s="71"/>
      <c r="B23" s="117"/>
      <c r="C23" s="114" t="s">
        <v>20</v>
      </c>
      <c r="D23" s="52">
        <f>15/100*14.42*2.79</f>
        <v>6.03477</v>
      </c>
      <c r="E23" s="118"/>
      <c r="F23" s="192">
        <f>D23*E23</f>
        <v>0</v>
      </c>
    </row>
    <row r="24" spans="1:6" ht="14.5" customHeight="1" x14ac:dyDescent="0.35">
      <c r="A24" s="265"/>
      <c r="B24" s="256"/>
      <c r="C24" s="266"/>
      <c r="D24" s="257"/>
      <c r="E24" s="267"/>
      <c r="F24" s="254"/>
    </row>
    <row r="25" spans="1:6" ht="121.5" customHeight="1" x14ac:dyDescent="0.35">
      <c r="A25" s="206" t="s">
        <v>13</v>
      </c>
      <c r="B25" s="228" t="s">
        <v>209</v>
      </c>
      <c r="C25" s="115"/>
      <c r="D25" s="53"/>
      <c r="E25" s="54"/>
      <c r="F25" s="191"/>
    </row>
    <row r="26" spans="1:6" x14ac:dyDescent="0.35">
      <c r="A26" s="70"/>
      <c r="B26" s="116" t="s">
        <v>135</v>
      </c>
      <c r="C26" s="115"/>
      <c r="D26" s="53"/>
      <c r="E26" s="54"/>
      <c r="F26" s="191"/>
    </row>
    <row r="27" spans="1:6" x14ac:dyDescent="0.35">
      <c r="A27" s="71"/>
      <c r="B27" s="117"/>
      <c r="C27" s="114" t="s">
        <v>20</v>
      </c>
      <c r="D27" s="52">
        <f>3.47+17.91+3.78+4.03+14.8</f>
        <v>43.99</v>
      </c>
      <c r="E27" s="118"/>
      <c r="F27" s="192">
        <f>D27*E27</f>
        <v>0</v>
      </c>
    </row>
    <row r="28" spans="1:6" ht="17" customHeight="1" x14ac:dyDescent="0.35">
      <c r="A28" s="70"/>
      <c r="B28" s="250"/>
      <c r="C28" s="115"/>
      <c r="D28" s="53"/>
      <c r="E28" s="54"/>
      <c r="F28" s="191"/>
    </row>
    <row r="29" spans="1:6" ht="14.25" customHeight="1" x14ac:dyDescent="0.35">
      <c r="A29" s="206" t="s">
        <v>14</v>
      </c>
      <c r="B29" s="247" t="s">
        <v>137</v>
      </c>
      <c r="C29" s="115"/>
      <c r="D29" s="53"/>
      <c r="E29" s="54"/>
      <c r="F29" s="191"/>
    </row>
    <row r="30" spans="1:6" ht="108" customHeight="1" x14ac:dyDescent="0.35">
      <c r="A30" s="70"/>
      <c r="B30" s="201" t="s">
        <v>122</v>
      </c>
      <c r="C30" s="115"/>
      <c r="D30" s="53"/>
      <c r="E30" s="54"/>
      <c r="F30" s="211"/>
    </row>
    <row r="31" spans="1:6" x14ac:dyDescent="0.35">
      <c r="A31" s="203"/>
      <c r="B31" s="244" t="s">
        <v>123</v>
      </c>
      <c r="C31" s="314"/>
      <c r="D31" s="212"/>
      <c r="E31" s="242"/>
      <c r="F31" s="230"/>
    </row>
    <row r="32" spans="1:6" x14ac:dyDescent="0.35">
      <c r="A32" s="203"/>
      <c r="B32" s="244" t="s">
        <v>124</v>
      </c>
      <c r="C32" s="314" t="s">
        <v>136</v>
      </c>
      <c r="D32" s="212">
        <v>24</v>
      </c>
      <c r="E32" s="242"/>
      <c r="F32" s="245">
        <f>D32*E32</f>
        <v>0</v>
      </c>
    </row>
    <row r="33" spans="1:6" x14ac:dyDescent="0.35">
      <c r="A33" s="297"/>
      <c r="B33" s="246" t="s">
        <v>125</v>
      </c>
      <c r="C33" s="315" t="s">
        <v>136</v>
      </c>
      <c r="D33" s="209">
        <v>16</v>
      </c>
      <c r="E33" s="240"/>
      <c r="F33" s="245">
        <f>D33*E33</f>
        <v>0</v>
      </c>
    </row>
    <row r="34" spans="1:6" x14ac:dyDescent="0.35">
      <c r="A34" s="203"/>
      <c r="B34" s="246"/>
      <c r="C34" s="204"/>
      <c r="D34" s="212"/>
      <c r="E34" s="242"/>
      <c r="F34" s="245"/>
    </row>
    <row r="35" spans="1:6" x14ac:dyDescent="0.35">
      <c r="A35" s="151" t="s">
        <v>218</v>
      </c>
      <c r="B35" s="141" t="s">
        <v>153</v>
      </c>
      <c r="C35" s="142"/>
      <c r="D35" s="143"/>
      <c r="E35" s="144"/>
      <c r="F35" s="190">
        <f>SUM(F20:F33)</f>
        <v>0</v>
      </c>
    </row>
  </sheetData>
  <mergeCells count="9">
    <mergeCell ref="B14:E14"/>
    <mergeCell ref="B15:E15"/>
    <mergeCell ref="B16:E16"/>
    <mergeCell ref="B18:E18"/>
    <mergeCell ref="A1:A2"/>
    <mergeCell ref="B10:E10"/>
    <mergeCell ref="B11:E11"/>
    <mergeCell ref="B12:E12"/>
    <mergeCell ref="B13:E13"/>
  </mergeCells>
  <pageMargins left="0.23622047244094491" right="0.23622047244094491" top="0.74803149606299213" bottom="0.74803149606299213" header="0.31496062992125984" footer="0.31496062992125984"/>
  <pageSetup paperSize="9" fitToHeight="0" orientation="portrait" r:id="rId1"/>
  <rowBreaks count="1" manualBreakCount="1">
    <brk id="24"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9FC7"/>
    <pageSetUpPr fitToPage="1"/>
  </sheetPr>
  <dimension ref="A1:F44"/>
  <sheetViews>
    <sheetView view="pageBreakPreview" topLeftCell="A26" zoomScaleNormal="100" zoomScaleSheetLayoutView="100" zoomScalePageLayoutView="115" workbookViewId="0">
      <selection activeCell="A33" sqref="A33:F36"/>
    </sheetView>
  </sheetViews>
  <sheetFormatPr defaultRowHeight="14.5" x14ac:dyDescent="0.35"/>
  <cols>
    <col min="1" max="1" width="11.453125" style="39" customWidth="1"/>
    <col min="2" max="2" width="49" style="147" customWidth="1"/>
    <col min="3" max="3" width="9.1796875" style="149"/>
    <col min="4" max="4" width="10.1796875" style="36" bestFit="1" customWidth="1"/>
    <col min="5" max="5" width="9.1796875" style="23"/>
    <col min="6" max="6" width="9.1796875" style="40"/>
  </cols>
  <sheetData>
    <row r="1" spans="1:6" s="1" customFormat="1" ht="15" customHeight="1" x14ac:dyDescent="0.25">
      <c r="A1" s="375"/>
      <c r="B1" s="78" t="s">
        <v>24</v>
      </c>
      <c r="C1" s="67" t="s">
        <v>0</v>
      </c>
      <c r="D1" s="251" t="s">
        <v>226</v>
      </c>
      <c r="E1" s="252"/>
      <c r="F1" s="253"/>
    </row>
    <row r="2" spans="1:6" s="1" customFormat="1" ht="12.5" thickBot="1" x14ac:dyDescent="0.3">
      <c r="A2" s="376"/>
      <c r="B2" s="66" t="s">
        <v>118</v>
      </c>
      <c r="C2" s="65" t="s">
        <v>1</v>
      </c>
      <c r="D2" s="77" t="s">
        <v>225</v>
      </c>
      <c r="E2" s="76"/>
      <c r="F2" s="2"/>
    </row>
    <row r="3" spans="1:6" x14ac:dyDescent="0.35">
      <c r="A3" s="4"/>
      <c r="B3" s="123"/>
      <c r="C3" s="154"/>
      <c r="D3" s="6"/>
      <c r="E3" s="7"/>
      <c r="F3" s="7"/>
    </row>
    <row r="4" spans="1:6" s="157" customFormat="1" ht="21" x14ac:dyDescent="0.35">
      <c r="A4" s="155" t="s">
        <v>2</v>
      </c>
      <c r="B4" s="9" t="s">
        <v>3</v>
      </c>
      <c r="C4" s="156" t="s">
        <v>4</v>
      </c>
      <c r="D4" s="10" t="s">
        <v>5</v>
      </c>
      <c r="E4" s="125" t="s">
        <v>6</v>
      </c>
      <c r="F4" s="12" t="s">
        <v>7</v>
      </c>
    </row>
    <row r="5" spans="1:6" ht="15" x14ac:dyDescent="0.25">
      <c r="A5" s="126"/>
      <c r="B5" s="127"/>
      <c r="C5" s="158"/>
      <c r="D5" s="129"/>
      <c r="E5" s="19"/>
      <c r="F5" s="130"/>
    </row>
    <row r="6" spans="1:6" ht="15.75" x14ac:dyDescent="0.25">
      <c r="A6" s="131" t="s">
        <v>67</v>
      </c>
      <c r="B6" s="132" t="s">
        <v>68</v>
      </c>
    </row>
    <row r="9" spans="1:6" x14ac:dyDescent="0.35">
      <c r="A9" s="133" t="s">
        <v>69</v>
      </c>
      <c r="B9" s="134" t="s">
        <v>80</v>
      </c>
      <c r="C9" s="159"/>
      <c r="D9" s="136"/>
      <c r="E9" s="28"/>
      <c r="F9" s="137"/>
    </row>
    <row r="10" spans="1:6" ht="12.75" customHeight="1" x14ac:dyDescent="0.25"/>
    <row r="11" spans="1:6" ht="150.75" customHeight="1" x14ac:dyDescent="0.35">
      <c r="A11" s="39" t="s">
        <v>11</v>
      </c>
      <c r="B11" s="392" t="s">
        <v>81</v>
      </c>
      <c r="C11" s="392"/>
      <c r="D11" s="392"/>
      <c r="E11" s="392"/>
    </row>
    <row r="12" spans="1:6" ht="163.5" customHeight="1" x14ac:dyDescent="0.35">
      <c r="B12" s="392" t="s">
        <v>82</v>
      </c>
      <c r="C12" s="392"/>
      <c r="D12" s="392"/>
      <c r="E12" s="392"/>
    </row>
    <row r="13" spans="1:6" ht="63" customHeight="1" x14ac:dyDescent="0.35">
      <c r="B13" s="392" t="s">
        <v>83</v>
      </c>
      <c r="C13" s="392"/>
      <c r="D13" s="392"/>
      <c r="E13" s="392"/>
    </row>
    <row r="14" spans="1:6" ht="51" customHeight="1" x14ac:dyDescent="0.35">
      <c r="B14" s="392" t="s">
        <v>84</v>
      </c>
      <c r="C14" s="392"/>
      <c r="D14" s="392"/>
      <c r="E14" s="392"/>
    </row>
    <row r="15" spans="1:6" ht="109.5" customHeight="1" x14ac:dyDescent="0.35">
      <c r="B15" s="392" t="s">
        <v>106</v>
      </c>
      <c r="C15" s="392"/>
      <c r="D15" s="392"/>
      <c r="E15" s="392"/>
    </row>
    <row r="16" spans="1:6" ht="96.75" customHeight="1" x14ac:dyDescent="0.35">
      <c r="B16" s="392" t="s">
        <v>85</v>
      </c>
      <c r="C16" s="392"/>
      <c r="D16" s="392"/>
      <c r="E16" s="392"/>
    </row>
    <row r="17" spans="1:6" ht="84.75" customHeight="1" x14ac:dyDescent="0.35">
      <c r="B17" s="392" t="s">
        <v>86</v>
      </c>
      <c r="C17" s="392"/>
      <c r="D17" s="392"/>
      <c r="E17" s="392"/>
    </row>
    <row r="18" spans="1:6" ht="63" customHeight="1" x14ac:dyDescent="0.35">
      <c r="B18" s="392" t="s">
        <v>87</v>
      </c>
      <c r="C18" s="392"/>
      <c r="D18" s="392"/>
      <c r="E18" s="392"/>
    </row>
    <row r="19" spans="1:6" ht="24.75" customHeight="1" x14ac:dyDescent="0.35">
      <c r="B19" s="392" t="s">
        <v>88</v>
      </c>
      <c r="C19" s="392"/>
      <c r="D19" s="392"/>
      <c r="E19" s="392"/>
    </row>
    <row r="20" spans="1:6" ht="216" customHeight="1" x14ac:dyDescent="0.35">
      <c r="B20" s="392" t="s">
        <v>89</v>
      </c>
      <c r="C20" s="392"/>
      <c r="D20" s="392"/>
      <c r="E20" s="392"/>
    </row>
    <row r="21" spans="1:6" ht="183.75" customHeight="1" x14ac:dyDescent="0.35">
      <c r="B21" s="394" t="s">
        <v>107</v>
      </c>
      <c r="C21" s="394"/>
      <c r="D21" s="394"/>
      <c r="E21" s="394"/>
    </row>
    <row r="22" spans="1:6" ht="138.75" customHeight="1" x14ac:dyDescent="0.35">
      <c r="A22" s="41"/>
      <c r="B22" s="393" t="s">
        <v>90</v>
      </c>
      <c r="C22" s="393"/>
      <c r="D22" s="393"/>
      <c r="E22" s="393"/>
      <c r="F22" s="43"/>
    </row>
    <row r="23" spans="1:6" ht="8.25" customHeight="1" x14ac:dyDescent="0.35"/>
    <row r="24" spans="1:6" ht="176.5" customHeight="1" x14ac:dyDescent="0.35">
      <c r="A24" s="206" t="s">
        <v>12</v>
      </c>
      <c r="B24" s="116" t="s">
        <v>176</v>
      </c>
      <c r="C24" s="225"/>
      <c r="D24" s="170"/>
      <c r="E24" s="104"/>
      <c r="F24" s="171"/>
    </row>
    <row r="25" spans="1:6" x14ac:dyDescent="0.35">
      <c r="A25" s="34"/>
      <c r="B25" s="116" t="s">
        <v>134</v>
      </c>
      <c r="C25" s="226"/>
      <c r="D25" s="170"/>
      <c r="E25" s="104"/>
      <c r="F25" s="227"/>
    </row>
    <row r="26" spans="1:6" x14ac:dyDescent="0.35">
      <c r="A26" s="111"/>
      <c r="B26" s="117" t="s">
        <v>172</v>
      </c>
      <c r="C26" s="231" t="s">
        <v>20</v>
      </c>
      <c r="D26" s="52">
        <f>3.29*(2.045*2)+2.79*(2.56+0.6*2)+1.9*4*2.4+0.9*0.3*5</f>
        <v>43.536499999999997</v>
      </c>
      <c r="E26" s="329"/>
      <c r="F26" s="192">
        <f>D26*E26</f>
        <v>0</v>
      </c>
    </row>
    <row r="27" spans="1:6" ht="8.5" customHeight="1" x14ac:dyDescent="0.35">
      <c r="A27" s="70"/>
      <c r="B27" s="161"/>
      <c r="C27" s="226"/>
      <c r="D27" s="170"/>
      <c r="E27" s="171"/>
      <c r="F27" s="171"/>
    </row>
    <row r="28" spans="1:6" ht="183" customHeight="1" x14ac:dyDescent="0.35">
      <c r="A28" s="70" t="s">
        <v>13</v>
      </c>
      <c r="B28" s="317" t="s">
        <v>173</v>
      </c>
      <c r="C28" s="225"/>
      <c r="D28" s="170"/>
      <c r="E28" s="104"/>
      <c r="F28" s="171"/>
    </row>
    <row r="29" spans="1:6" x14ac:dyDescent="0.35">
      <c r="A29" s="34"/>
      <c r="B29" s="116" t="s">
        <v>134</v>
      </c>
      <c r="C29" s="226"/>
      <c r="D29" s="170"/>
      <c r="E29" s="104"/>
      <c r="F29" s="227"/>
    </row>
    <row r="30" spans="1:6" x14ac:dyDescent="0.35">
      <c r="A30" s="71"/>
      <c r="B30" s="117" t="s">
        <v>174</v>
      </c>
      <c r="C30" s="231" t="s">
        <v>20</v>
      </c>
      <c r="D30" s="52">
        <f>3.29*(2.86+1.91*2+2.33)+2.1*(2.01+0.28)</f>
        <v>34.451900000000002</v>
      </c>
      <c r="E30" s="118"/>
      <c r="F30" s="192">
        <f>D30*E30</f>
        <v>0</v>
      </c>
    </row>
    <row r="31" spans="1:6" ht="12" customHeight="1" x14ac:dyDescent="0.35">
      <c r="A31" s="70"/>
      <c r="B31" s="161"/>
      <c r="C31" s="226"/>
      <c r="D31" s="170"/>
      <c r="E31" s="171"/>
      <c r="F31" s="171"/>
    </row>
    <row r="32" spans="1:6" ht="14.25" customHeight="1" x14ac:dyDescent="0.35">
      <c r="A32" s="70"/>
      <c r="B32" s="161"/>
      <c r="C32" s="226"/>
      <c r="D32" s="170"/>
      <c r="E32" s="171"/>
      <c r="F32" s="171"/>
    </row>
    <row r="33" spans="1:6" ht="188.5" customHeight="1" x14ac:dyDescent="0.35">
      <c r="A33" s="206" t="s">
        <v>14</v>
      </c>
      <c r="B33" s="317" t="s">
        <v>232</v>
      </c>
      <c r="C33" s="226"/>
      <c r="D33" s="170"/>
      <c r="E33" s="104"/>
      <c r="F33" s="227"/>
    </row>
    <row r="34" spans="1:6" ht="12.75" customHeight="1" x14ac:dyDescent="0.35">
      <c r="A34" s="71"/>
      <c r="B34" s="117"/>
      <c r="C34" s="231" t="s">
        <v>20</v>
      </c>
      <c r="D34" s="52">
        <f>14.41*1.2+14.41*0.2</f>
        <v>20.173999999999999</v>
      </c>
      <c r="E34" s="118"/>
      <c r="F34" s="192">
        <f>D34*E34</f>
        <v>0</v>
      </c>
    </row>
    <row r="35" spans="1:6" ht="185.5" customHeight="1" x14ac:dyDescent="0.35">
      <c r="A35" s="206" t="s">
        <v>15</v>
      </c>
      <c r="B35" s="317" t="s">
        <v>233</v>
      </c>
      <c r="C35" s="226"/>
      <c r="D35" s="170"/>
      <c r="E35" s="104"/>
      <c r="F35" s="227"/>
    </row>
    <row r="36" spans="1:6" ht="14.5" customHeight="1" x14ac:dyDescent="0.35">
      <c r="A36" s="71"/>
      <c r="B36" s="117"/>
      <c r="C36" s="231" t="s">
        <v>20</v>
      </c>
      <c r="D36" s="52">
        <f>5.81*1.2+5.81*0.15+0.15*1.2</f>
        <v>8.0235000000000003</v>
      </c>
      <c r="E36" s="118"/>
      <c r="F36" s="192">
        <f>D36*E36</f>
        <v>0</v>
      </c>
    </row>
    <row r="37" spans="1:6" ht="12.75" customHeight="1" x14ac:dyDescent="0.35">
      <c r="A37" s="70"/>
      <c r="B37" s="116"/>
      <c r="C37" s="160"/>
      <c r="D37" s="53"/>
      <c r="E37" s="54"/>
      <c r="F37" s="211"/>
    </row>
    <row r="38" spans="1:6" ht="43.5" customHeight="1" x14ac:dyDescent="0.35">
      <c r="A38" s="206" t="s">
        <v>16</v>
      </c>
      <c r="B38" s="228" t="s">
        <v>175</v>
      </c>
      <c r="C38" s="226"/>
      <c r="D38" s="170"/>
      <c r="E38" s="171"/>
      <c r="F38" s="224"/>
    </row>
    <row r="39" spans="1:6" ht="12.75" customHeight="1" x14ac:dyDescent="0.35">
      <c r="A39" s="210"/>
      <c r="B39" s="269" t="s">
        <v>139</v>
      </c>
      <c r="C39" s="268" t="s">
        <v>64</v>
      </c>
      <c r="D39" s="52">
        <f>(2.2*2+0.9)*2+(2.2*2+0.7)+(2.2*2+1)</f>
        <v>21.1</v>
      </c>
      <c r="E39" s="243"/>
      <c r="F39" s="192">
        <f>D39*E39</f>
        <v>0</v>
      </c>
    </row>
    <row r="40" spans="1:6" ht="12.75" customHeight="1" x14ac:dyDescent="0.35">
      <c r="A40" s="70"/>
      <c r="B40" s="116"/>
      <c r="C40" s="160"/>
      <c r="D40" s="53"/>
      <c r="E40" s="54"/>
      <c r="F40" s="211"/>
    </row>
    <row r="41" spans="1:6" ht="87" x14ac:dyDescent="0.35">
      <c r="A41" s="335" t="s">
        <v>17</v>
      </c>
      <c r="B41" s="367" t="s">
        <v>206</v>
      </c>
    </row>
    <row r="42" spans="1:6" x14ac:dyDescent="0.35">
      <c r="A42" s="365"/>
      <c r="B42" s="366" t="s">
        <v>205</v>
      </c>
      <c r="C42" s="238" t="s">
        <v>64</v>
      </c>
      <c r="D42" s="150">
        <f>0.5*2.7*4</f>
        <v>5.4</v>
      </c>
      <c r="E42" s="175"/>
      <c r="F42" s="43"/>
    </row>
    <row r="43" spans="1:6" x14ac:dyDescent="0.35">
      <c r="A43" s="364"/>
    </row>
    <row r="44" spans="1:6" x14ac:dyDescent="0.35">
      <c r="A44" s="81" t="s">
        <v>69</v>
      </c>
      <c r="B44" s="179" t="s">
        <v>152</v>
      </c>
      <c r="C44" s="181"/>
      <c r="D44" s="180"/>
      <c r="E44" s="182"/>
      <c r="F44" s="237">
        <f>SUM(F26:F41)</f>
        <v>0</v>
      </c>
    </row>
  </sheetData>
  <mergeCells count="13">
    <mergeCell ref="A1:A2"/>
    <mergeCell ref="B11:E11"/>
    <mergeCell ref="B12:E12"/>
    <mergeCell ref="B13:E13"/>
    <mergeCell ref="B22:E22"/>
    <mergeCell ref="B19:E19"/>
    <mergeCell ref="B20:E20"/>
    <mergeCell ref="B21:E21"/>
    <mergeCell ref="B14:E14"/>
    <mergeCell ref="B15:E15"/>
    <mergeCell ref="B16:E16"/>
    <mergeCell ref="B17:E17"/>
    <mergeCell ref="B18:E18"/>
  </mergeCells>
  <pageMargins left="0.23622047244094491" right="0.23622047244094491" top="0.74803149606299213" bottom="0.74803149606299213" header="0.31496062992125984" footer="0.31496062992125984"/>
  <pageSetup paperSize="9" fitToHeight="0" orientation="portrait" r:id="rId1"/>
  <rowBreaks count="1" manualBreakCount="1">
    <brk id="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9FC7"/>
    <pageSetUpPr fitToPage="1"/>
  </sheetPr>
  <dimension ref="A1:F37"/>
  <sheetViews>
    <sheetView view="pageLayout" topLeftCell="A19" zoomScale="115" zoomScaleNormal="100" zoomScaleSheetLayoutView="50" zoomScalePageLayoutView="115" workbookViewId="0">
      <selection activeCell="E6" sqref="E6"/>
    </sheetView>
  </sheetViews>
  <sheetFormatPr defaultRowHeight="14.5" x14ac:dyDescent="0.35"/>
  <cols>
    <col min="1" max="1" width="10.81640625" style="39" customWidth="1"/>
    <col min="2" max="2" width="49.54296875" style="147" customWidth="1"/>
    <col min="3" max="3" width="9.1796875" style="50"/>
    <col min="4" max="4" width="10.1796875" style="36" bestFit="1" customWidth="1"/>
    <col min="5" max="5" width="9.1796875" style="23"/>
    <col min="6" max="6" width="9.1796875" style="40"/>
  </cols>
  <sheetData>
    <row r="1" spans="1:6" s="1" customFormat="1" ht="15" customHeight="1" x14ac:dyDescent="0.25">
      <c r="A1" s="375"/>
      <c r="B1" s="78" t="s">
        <v>24</v>
      </c>
      <c r="C1" s="67" t="s">
        <v>0</v>
      </c>
      <c r="D1" s="251" t="s">
        <v>226</v>
      </c>
      <c r="E1" s="252"/>
      <c r="F1" s="253"/>
    </row>
    <row r="2" spans="1:6" s="1" customFormat="1" ht="12.5" thickBot="1" x14ac:dyDescent="0.3">
      <c r="A2" s="376"/>
      <c r="B2" s="66" t="s">
        <v>118</v>
      </c>
      <c r="C2" s="65" t="s">
        <v>1</v>
      </c>
      <c r="D2" s="77" t="s">
        <v>225</v>
      </c>
      <c r="E2" s="76"/>
      <c r="F2" s="2"/>
    </row>
    <row r="3" spans="1:6" x14ac:dyDescent="0.35">
      <c r="A3" s="4"/>
      <c r="B3" s="123"/>
      <c r="C3" s="124"/>
      <c r="D3" s="6"/>
      <c r="E3" s="7"/>
      <c r="F3" s="7"/>
    </row>
    <row r="4" spans="1:6" s="148" customFormat="1" ht="21" x14ac:dyDescent="0.3">
      <c r="A4" s="8" t="s">
        <v>2</v>
      </c>
      <c r="B4" s="9" t="s">
        <v>3</v>
      </c>
      <c r="C4" s="9" t="s">
        <v>4</v>
      </c>
      <c r="D4" s="10" t="s">
        <v>5</v>
      </c>
      <c r="E4" s="125" t="s">
        <v>6</v>
      </c>
      <c r="F4" s="12" t="s">
        <v>7</v>
      </c>
    </row>
    <row r="5" spans="1:6" ht="15" x14ac:dyDescent="0.25">
      <c r="A5" s="126"/>
      <c r="B5" s="127"/>
      <c r="C5" s="128"/>
      <c r="D5" s="129"/>
      <c r="E5" s="19"/>
      <c r="F5" s="130"/>
    </row>
    <row r="6" spans="1:6" ht="15.75" x14ac:dyDescent="0.25">
      <c r="A6" s="131" t="s">
        <v>67</v>
      </c>
      <c r="B6" s="132" t="s">
        <v>68</v>
      </c>
    </row>
    <row r="7" spans="1:6" ht="15.75" x14ac:dyDescent="0.25">
      <c r="B7" s="132"/>
    </row>
    <row r="8" spans="1:6" ht="15" x14ac:dyDescent="0.25">
      <c r="A8" s="133" t="s">
        <v>219</v>
      </c>
      <c r="B8" s="134" t="s">
        <v>70</v>
      </c>
      <c r="C8" s="135"/>
      <c r="D8" s="136"/>
      <c r="E8" s="28"/>
      <c r="F8" s="137"/>
    </row>
    <row r="10" spans="1:6" ht="16.5" customHeight="1" x14ac:dyDescent="0.35">
      <c r="A10" s="39" t="s">
        <v>11</v>
      </c>
      <c r="B10" s="389" t="s">
        <v>71</v>
      </c>
      <c r="C10" s="389"/>
      <c r="D10" s="389"/>
      <c r="E10" s="389"/>
    </row>
    <row r="11" spans="1:6" ht="61.5" customHeight="1" x14ac:dyDescent="0.35">
      <c r="B11" s="389" t="s">
        <v>72</v>
      </c>
      <c r="C11" s="389"/>
      <c r="D11" s="389"/>
      <c r="E11" s="389"/>
    </row>
    <row r="12" spans="1:6" ht="25.5" customHeight="1" x14ac:dyDescent="0.35">
      <c r="B12" s="389" t="s">
        <v>73</v>
      </c>
      <c r="C12" s="389"/>
      <c r="D12" s="389"/>
      <c r="E12" s="389"/>
    </row>
    <row r="13" spans="1:6" ht="258.75" customHeight="1" x14ac:dyDescent="0.35">
      <c r="A13" s="41"/>
      <c r="B13" s="390" t="s">
        <v>74</v>
      </c>
      <c r="C13" s="390"/>
      <c r="D13" s="390"/>
      <c r="E13" s="390"/>
      <c r="F13" s="43"/>
    </row>
    <row r="14" spans="1:6" ht="13.5" customHeight="1" x14ac:dyDescent="0.35">
      <c r="A14" s="138"/>
      <c r="B14" s="140"/>
      <c r="C14" s="149"/>
      <c r="E14" s="40"/>
    </row>
    <row r="15" spans="1:6" ht="145.5" customHeight="1" x14ac:dyDescent="0.35">
      <c r="A15" s="241" t="s">
        <v>12</v>
      </c>
      <c r="B15" s="116" t="s">
        <v>179</v>
      </c>
      <c r="E15" s="40"/>
    </row>
    <row r="16" spans="1:6" ht="13.5" customHeight="1" x14ac:dyDescent="0.35">
      <c r="A16" s="138"/>
      <c r="B16" s="152" t="s">
        <v>138</v>
      </c>
      <c r="C16" s="149" t="s">
        <v>75</v>
      </c>
      <c r="D16" s="36">
        <v>2</v>
      </c>
      <c r="E16" s="40"/>
      <c r="F16" s="230">
        <f>D16*E16</f>
        <v>0</v>
      </c>
    </row>
    <row r="17" spans="1:6" ht="12.75" customHeight="1" x14ac:dyDescent="0.35">
      <c r="A17" s="139"/>
      <c r="B17" s="330" t="s">
        <v>177</v>
      </c>
      <c r="C17" s="238" t="s">
        <v>75</v>
      </c>
      <c r="D17" s="52">
        <v>5</v>
      </c>
      <c r="E17" s="240"/>
      <c r="F17" s="230">
        <f>D17*E17</f>
        <v>0</v>
      </c>
    </row>
    <row r="18" spans="1:6" ht="12.75" customHeight="1" x14ac:dyDescent="0.35">
      <c r="A18" s="138"/>
      <c r="B18" s="140"/>
      <c r="C18" s="149"/>
      <c r="E18" s="40"/>
      <c r="F18" s="191"/>
    </row>
    <row r="19" spans="1:6" ht="145" customHeight="1" x14ac:dyDescent="0.35">
      <c r="A19" s="239" t="s">
        <v>13</v>
      </c>
      <c r="B19" s="229" t="s">
        <v>180</v>
      </c>
      <c r="E19" s="40"/>
    </row>
    <row r="20" spans="1:6" ht="15.75" customHeight="1" x14ac:dyDescent="0.35">
      <c r="A20" s="138"/>
      <c r="B20" s="152" t="s">
        <v>178</v>
      </c>
      <c r="E20" s="40"/>
    </row>
    <row r="21" spans="1:6" ht="16.5" customHeight="1" x14ac:dyDescent="0.35">
      <c r="A21" s="139"/>
      <c r="B21" s="173" t="s">
        <v>76</v>
      </c>
      <c r="C21" s="238" t="s">
        <v>75</v>
      </c>
      <c r="D21" s="150">
        <v>1</v>
      </c>
      <c r="E21" s="240"/>
      <c r="F21" s="230">
        <f>D21*E21</f>
        <v>0</v>
      </c>
    </row>
    <row r="22" spans="1:6" ht="13.5" customHeight="1" x14ac:dyDescent="0.35">
      <c r="B22" s="140"/>
      <c r="C22" s="149"/>
      <c r="E22" s="40"/>
      <c r="F22" s="191"/>
    </row>
    <row r="23" spans="1:6" ht="123" customHeight="1" x14ac:dyDescent="0.35">
      <c r="A23" s="239" t="s">
        <v>14</v>
      </c>
      <c r="B23" s="116" t="s">
        <v>181</v>
      </c>
      <c r="E23" s="40"/>
    </row>
    <row r="24" spans="1:6" ht="13.5" customHeight="1" x14ac:dyDescent="0.35">
      <c r="A24" s="138"/>
      <c r="B24" s="152" t="s">
        <v>182</v>
      </c>
      <c r="E24" s="40"/>
    </row>
    <row r="25" spans="1:6" x14ac:dyDescent="0.35">
      <c r="A25" s="139"/>
      <c r="B25" s="173"/>
      <c r="C25" s="238" t="s">
        <v>75</v>
      </c>
      <c r="D25" s="150">
        <v>1</v>
      </c>
      <c r="E25" s="240"/>
      <c r="F25" s="230">
        <f>D25*E25</f>
        <v>0</v>
      </c>
    </row>
    <row r="26" spans="1:6" x14ac:dyDescent="0.35">
      <c r="A26" s="138"/>
      <c r="B26" s="298"/>
      <c r="C26" s="149"/>
      <c r="E26" s="40"/>
    </row>
    <row r="27" spans="1:6" x14ac:dyDescent="0.35">
      <c r="A27" s="151" t="s">
        <v>219</v>
      </c>
      <c r="B27" s="141" t="s">
        <v>151</v>
      </c>
      <c r="C27" s="142"/>
      <c r="D27" s="143"/>
      <c r="E27" s="144"/>
      <c r="F27" s="237">
        <f>SUM(F14:F25)</f>
        <v>0</v>
      </c>
    </row>
    <row r="33" spans="2:6" s="39" customFormat="1" ht="16.5" customHeight="1" x14ac:dyDescent="0.35">
      <c r="B33" s="147"/>
      <c r="C33" s="50"/>
      <c r="D33" s="36"/>
      <c r="E33" s="23"/>
      <c r="F33" s="40"/>
    </row>
    <row r="37" spans="2:6" ht="13.5" customHeight="1" x14ac:dyDescent="0.35"/>
  </sheetData>
  <mergeCells count="5">
    <mergeCell ref="B13:E13"/>
    <mergeCell ref="A1:A2"/>
    <mergeCell ref="B10:E10"/>
    <mergeCell ref="B11:E11"/>
    <mergeCell ref="B12:E12"/>
  </mergeCells>
  <pageMargins left="0.23622047244094491" right="0.23622047244094491"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9FC7"/>
    <pageSetUpPr fitToPage="1"/>
  </sheetPr>
  <dimension ref="A1:F233"/>
  <sheetViews>
    <sheetView view="pageLayout" topLeftCell="A18" zoomScale="145" zoomScaleNormal="100" zoomScaleSheetLayoutView="100" zoomScalePageLayoutView="145" workbookViewId="0">
      <selection activeCell="B10" sqref="B10:E10"/>
    </sheetView>
  </sheetViews>
  <sheetFormatPr defaultRowHeight="14.5" x14ac:dyDescent="0.35"/>
  <cols>
    <col min="1" max="1" width="11.26953125" style="39" customWidth="1"/>
    <col min="2" max="2" width="49" style="147" customWidth="1"/>
    <col min="3" max="3" width="9.1796875" style="50"/>
    <col min="4" max="4" width="10.1796875" style="36" bestFit="1" customWidth="1"/>
    <col min="5" max="5" width="9.1796875" style="23"/>
    <col min="6" max="6" width="9.1796875" style="40"/>
  </cols>
  <sheetData>
    <row r="1" spans="1:6" s="1" customFormat="1" ht="15" customHeight="1" x14ac:dyDescent="0.25">
      <c r="A1" s="375"/>
      <c r="B1" s="78" t="s">
        <v>24</v>
      </c>
      <c r="C1" s="67" t="s">
        <v>0</v>
      </c>
      <c r="D1" s="251" t="s">
        <v>226</v>
      </c>
      <c r="E1" s="252"/>
      <c r="F1" s="253"/>
    </row>
    <row r="2" spans="1:6" s="1" customFormat="1" ht="12.5" thickBot="1" x14ac:dyDescent="0.3">
      <c r="A2" s="376"/>
      <c r="B2" s="66" t="s">
        <v>118</v>
      </c>
      <c r="C2" s="65" t="s">
        <v>1</v>
      </c>
      <c r="D2" s="77" t="s">
        <v>225</v>
      </c>
      <c r="E2" s="76"/>
      <c r="F2" s="2"/>
    </row>
    <row r="3" spans="1:6" x14ac:dyDescent="0.35">
      <c r="A3" s="162"/>
      <c r="B3" s="163"/>
      <c r="C3" s="164"/>
      <c r="D3" s="165"/>
      <c r="E3" s="166"/>
      <c r="F3" s="166"/>
    </row>
    <row r="4" spans="1:6" ht="21" x14ac:dyDescent="0.35">
      <c r="A4" s="8" t="s">
        <v>2</v>
      </c>
      <c r="B4" s="9" t="s">
        <v>3</v>
      </c>
      <c r="C4" s="9" t="s">
        <v>4</v>
      </c>
      <c r="D4" s="10" t="s">
        <v>5</v>
      </c>
      <c r="E4" s="125" t="s">
        <v>6</v>
      </c>
      <c r="F4" s="12" t="s">
        <v>7</v>
      </c>
    </row>
    <row r="5" spans="1:6" ht="15" x14ac:dyDescent="0.25">
      <c r="A5" s="126"/>
      <c r="B5" s="127"/>
      <c r="C5" s="128"/>
      <c r="D5" s="129"/>
      <c r="E5" s="19"/>
      <c r="F5" s="130"/>
    </row>
    <row r="6" spans="1:6" ht="15.75" x14ac:dyDescent="0.25">
      <c r="A6" s="131" t="s">
        <v>67</v>
      </c>
      <c r="B6" s="132" t="s">
        <v>68</v>
      </c>
    </row>
    <row r="8" spans="1:6" x14ac:dyDescent="0.35">
      <c r="A8" s="133" t="s">
        <v>77</v>
      </c>
      <c r="B8" s="134" t="s">
        <v>91</v>
      </c>
      <c r="C8" s="135"/>
      <c r="D8" s="136"/>
      <c r="E8" s="28"/>
      <c r="F8" s="137"/>
    </row>
    <row r="10" spans="1:6" ht="38.25" customHeight="1" x14ac:dyDescent="0.35">
      <c r="A10" s="39" t="s">
        <v>11</v>
      </c>
      <c r="B10" s="392" t="s">
        <v>92</v>
      </c>
      <c r="C10" s="392"/>
      <c r="D10" s="392"/>
      <c r="E10" s="392"/>
    </row>
    <row r="11" spans="1:6" ht="142.5" customHeight="1" x14ac:dyDescent="0.35">
      <c r="B11" s="392" t="s">
        <v>93</v>
      </c>
      <c r="C11" s="392"/>
      <c r="D11" s="392"/>
      <c r="E11" s="392"/>
    </row>
    <row r="12" spans="1:6" ht="230" customHeight="1" x14ac:dyDescent="0.35">
      <c r="A12" s="41"/>
      <c r="B12" s="395" t="s">
        <v>102</v>
      </c>
      <c r="C12" s="395"/>
      <c r="D12" s="395"/>
      <c r="E12" s="395"/>
      <c r="F12" s="43"/>
    </row>
    <row r="13" spans="1:6" ht="30.5" customHeight="1" x14ac:dyDescent="0.35">
      <c r="A13" s="167"/>
      <c r="B13" s="168" t="s">
        <v>183</v>
      </c>
    </row>
    <row r="14" spans="1:6" ht="28" customHeight="1" x14ac:dyDescent="0.35">
      <c r="A14" s="167"/>
      <c r="B14" s="168" t="s">
        <v>189</v>
      </c>
    </row>
    <row r="15" spans="1:6" ht="130" customHeight="1" x14ac:dyDescent="0.35">
      <c r="A15" s="70" t="s">
        <v>12</v>
      </c>
      <c r="B15" s="317" t="s">
        <v>188</v>
      </c>
      <c r="C15" s="331"/>
      <c r="D15" s="170"/>
      <c r="E15" s="171"/>
      <c r="F15" s="171"/>
    </row>
    <row r="16" spans="1:6" ht="13.5" customHeight="1" x14ac:dyDescent="0.35">
      <c r="A16" s="169"/>
      <c r="B16" s="317" t="s">
        <v>94</v>
      </c>
      <c r="C16" s="174" t="s">
        <v>20</v>
      </c>
      <c r="D16" s="53">
        <f>3.47+17.91+3.78+14.8+4.03</f>
        <v>43.99</v>
      </c>
      <c r="E16" s="211"/>
      <c r="F16" s="192">
        <f>D16*E16</f>
        <v>0</v>
      </c>
    </row>
    <row r="17" spans="1:6" ht="13.5" customHeight="1" x14ac:dyDescent="0.35">
      <c r="A17" s="332"/>
      <c r="B17" s="117" t="s">
        <v>103</v>
      </c>
      <c r="C17" s="178" t="s">
        <v>64</v>
      </c>
      <c r="D17" s="52">
        <f>6.25-0.9*2-1+9-0.7</f>
        <v>11.75</v>
      </c>
      <c r="E17" s="192"/>
      <c r="F17" s="192">
        <f>D17*E17</f>
        <v>0</v>
      </c>
    </row>
    <row r="18" spans="1:6" x14ac:dyDescent="0.35">
      <c r="A18" s="169"/>
      <c r="B18" s="161"/>
      <c r="C18" s="172"/>
      <c r="D18" s="170"/>
      <c r="E18" s="224"/>
      <c r="F18" s="171"/>
    </row>
    <row r="19" spans="1:6" ht="119.5" customHeight="1" x14ac:dyDescent="0.35">
      <c r="A19" s="138" t="s">
        <v>13</v>
      </c>
      <c r="B19" s="116" t="s">
        <v>185</v>
      </c>
      <c r="C19" s="177"/>
      <c r="E19" s="222"/>
    </row>
    <row r="20" spans="1:6" x14ac:dyDescent="0.35">
      <c r="B20" s="140" t="s">
        <v>94</v>
      </c>
      <c r="C20" s="178" t="s">
        <v>20</v>
      </c>
      <c r="D20" s="52">
        <f>30.2*1.2-0.8*1.2*2-1*1.2-0.8*1.2+0.17*0.94*5+0.17*(1.9+2.14+1.9)+(7.8+23.84)*1.2</f>
        <v>71.936799999999977</v>
      </c>
      <c r="E20" s="223"/>
      <c r="F20" s="192">
        <f>D20*E20</f>
        <v>0</v>
      </c>
    </row>
    <row r="21" spans="1:6" x14ac:dyDescent="0.35">
      <c r="A21" s="41"/>
      <c r="B21" s="173" t="s">
        <v>186</v>
      </c>
      <c r="C21" s="178" t="s">
        <v>64</v>
      </c>
      <c r="D21" s="52">
        <f>7*1.2+0.9*5+1.8*2+2.14</f>
        <v>18.64</v>
      </c>
      <c r="E21" s="223"/>
      <c r="F21" s="192">
        <f>D21*E21</f>
        <v>0</v>
      </c>
    </row>
    <row r="22" spans="1:6" x14ac:dyDescent="0.35">
      <c r="A22" s="261"/>
      <c r="B22" s="262"/>
      <c r="C22" s="263"/>
      <c r="D22" s="257"/>
      <c r="E22" s="258"/>
      <c r="F22" s="254"/>
    </row>
    <row r="23" spans="1:6" ht="40.5" customHeight="1" x14ac:dyDescent="0.35">
      <c r="A23" s="342" t="s">
        <v>14</v>
      </c>
      <c r="B23" s="343" t="s">
        <v>187</v>
      </c>
      <c r="C23" s="263"/>
      <c r="D23" s="257"/>
      <c r="E23" s="258"/>
      <c r="F23" s="344"/>
    </row>
    <row r="24" spans="1:6" ht="15.5" customHeight="1" x14ac:dyDescent="0.35">
      <c r="A24" s="336"/>
      <c r="B24" s="337" t="s">
        <v>184</v>
      </c>
      <c r="C24" s="338" t="s">
        <v>64</v>
      </c>
      <c r="D24" s="339">
        <v>1.8</v>
      </c>
      <c r="E24" s="340"/>
      <c r="F24" s="341"/>
    </row>
    <row r="25" spans="1:6" ht="15.5" customHeight="1" x14ac:dyDescent="0.35">
      <c r="A25" s="358"/>
      <c r="B25" s="359"/>
      <c r="C25" s="360"/>
      <c r="D25" s="361"/>
      <c r="E25" s="362"/>
      <c r="F25" s="363"/>
    </row>
    <row r="26" spans="1:6" ht="32.5" customHeight="1" x14ac:dyDescent="0.35">
      <c r="A26" s="335" t="s">
        <v>203</v>
      </c>
      <c r="B26" s="140" t="s">
        <v>204</v>
      </c>
      <c r="C26" s="174"/>
      <c r="D26" s="53"/>
      <c r="E26" s="222"/>
      <c r="F26" s="72"/>
    </row>
    <row r="27" spans="1:6" ht="15.5" customHeight="1" x14ac:dyDescent="0.35">
      <c r="A27" s="335"/>
      <c r="B27" s="337" t="s">
        <v>184</v>
      </c>
      <c r="C27" s="174" t="s">
        <v>64</v>
      </c>
      <c r="D27" s="53">
        <f>13.65+3.91+5.25+8.25-0.9+13.23+3.91*2</f>
        <v>51.21</v>
      </c>
      <c r="E27" s="222"/>
      <c r="F27" s="72"/>
    </row>
    <row r="28" spans="1:6" ht="15.5" customHeight="1" x14ac:dyDescent="0.35">
      <c r="A28" s="335"/>
      <c r="B28" s="337"/>
      <c r="C28" s="174"/>
      <c r="D28" s="53"/>
      <c r="E28" s="222"/>
      <c r="F28" s="72"/>
    </row>
    <row r="29" spans="1:6" x14ac:dyDescent="0.35">
      <c r="A29" s="151" t="s">
        <v>77</v>
      </c>
      <c r="B29" s="141" t="s">
        <v>150</v>
      </c>
      <c r="C29" s="142"/>
      <c r="D29" s="143"/>
      <c r="E29" s="144"/>
      <c r="F29" s="237">
        <f>SUM(F16:F23)</f>
        <v>0</v>
      </c>
    </row>
    <row r="30" spans="1:6" x14ac:dyDescent="0.35">
      <c r="B30" s="140"/>
      <c r="C30" s="174"/>
    </row>
    <row r="32" spans="1:6" x14ac:dyDescent="0.35">
      <c r="B32" s="145"/>
      <c r="E32" s="32"/>
      <c r="F32" s="146"/>
    </row>
    <row r="33" spans="1:6" x14ac:dyDescent="0.35">
      <c r="A33"/>
      <c r="B33"/>
      <c r="C33"/>
      <c r="D33"/>
      <c r="E33"/>
      <c r="F33"/>
    </row>
    <row r="34" spans="1:6" x14ac:dyDescent="0.35">
      <c r="A34"/>
      <c r="B34"/>
      <c r="C34"/>
      <c r="D34"/>
      <c r="E34"/>
      <c r="F34"/>
    </row>
    <row r="35" spans="1:6" x14ac:dyDescent="0.35">
      <c r="A35"/>
      <c r="B35"/>
      <c r="C35"/>
      <c r="D35"/>
      <c r="E35"/>
      <c r="F35"/>
    </row>
    <row r="36" spans="1:6" x14ac:dyDescent="0.35">
      <c r="A36"/>
      <c r="B36"/>
      <c r="C36"/>
      <c r="D36"/>
      <c r="E36"/>
      <c r="F36"/>
    </row>
    <row r="37" spans="1:6" x14ac:dyDescent="0.35">
      <c r="A37"/>
      <c r="B37"/>
      <c r="C37"/>
      <c r="D37"/>
      <c r="E37"/>
      <c r="F37"/>
    </row>
    <row r="38" spans="1:6" x14ac:dyDescent="0.35">
      <c r="A38"/>
      <c r="B38"/>
      <c r="C38"/>
      <c r="D38"/>
      <c r="E38"/>
      <c r="F38"/>
    </row>
    <row r="39" spans="1:6" x14ac:dyDescent="0.35">
      <c r="A39"/>
      <c r="B39"/>
      <c r="C39"/>
      <c r="D39"/>
      <c r="E39"/>
      <c r="F39"/>
    </row>
    <row r="40" spans="1:6" x14ac:dyDescent="0.35">
      <c r="A40"/>
      <c r="B40"/>
      <c r="C40"/>
      <c r="D40"/>
      <c r="E40"/>
      <c r="F40"/>
    </row>
    <row r="41" spans="1:6" x14ac:dyDescent="0.35">
      <c r="A41"/>
      <c r="B41"/>
      <c r="C41"/>
      <c r="D41"/>
      <c r="E41"/>
      <c r="F41"/>
    </row>
    <row r="42" spans="1:6" x14ac:dyDescent="0.35">
      <c r="A42"/>
      <c r="B42"/>
      <c r="C42"/>
      <c r="D42"/>
      <c r="E42"/>
      <c r="F42"/>
    </row>
    <row r="43" spans="1:6" x14ac:dyDescent="0.35">
      <c r="A43"/>
      <c r="B43"/>
      <c r="C43"/>
      <c r="D43"/>
      <c r="E43"/>
      <c r="F43"/>
    </row>
    <row r="44" spans="1:6" x14ac:dyDescent="0.35">
      <c r="A44"/>
      <c r="B44"/>
      <c r="C44"/>
      <c r="D44"/>
      <c r="E44"/>
      <c r="F44"/>
    </row>
    <row r="45" spans="1:6" x14ac:dyDescent="0.35">
      <c r="A45"/>
      <c r="B45"/>
      <c r="C45"/>
      <c r="D45"/>
      <c r="E45"/>
      <c r="F45"/>
    </row>
    <row r="46" spans="1:6" x14ac:dyDescent="0.35">
      <c r="A46"/>
      <c r="B46"/>
      <c r="C46"/>
      <c r="D46"/>
      <c r="E46"/>
      <c r="F46"/>
    </row>
    <row r="47" spans="1:6" x14ac:dyDescent="0.35">
      <c r="A47"/>
      <c r="B47"/>
      <c r="C47"/>
      <c r="D47"/>
      <c r="E47"/>
      <c r="F47"/>
    </row>
    <row r="48" spans="1:6" x14ac:dyDescent="0.35">
      <c r="A48"/>
      <c r="B48"/>
      <c r="C48"/>
      <c r="D48"/>
      <c r="E48"/>
      <c r="F48"/>
    </row>
    <row r="49" spans="1:6" x14ac:dyDescent="0.35">
      <c r="A49"/>
      <c r="B49"/>
      <c r="C49"/>
      <c r="D49"/>
      <c r="E49"/>
      <c r="F49"/>
    </row>
    <row r="50" spans="1:6" x14ac:dyDescent="0.35">
      <c r="A50"/>
      <c r="B50"/>
      <c r="C50"/>
      <c r="D50"/>
      <c r="E50"/>
      <c r="F50"/>
    </row>
    <row r="51" spans="1:6" x14ac:dyDescent="0.35">
      <c r="A51"/>
      <c r="B51"/>
      <c r="C51"/>
      <c r="D51"/>
      <c r="E51"/>
      <c r="F51" s="236"/>
    </row>
    <row r="52" spans="1:6" x14ac:dyDescent="0.35">
      <c r="A52"/>
      <c r="B52"/>
      <c r="C52"/>
      <c r="D52"/>
      <c r="E52"/>
      <c r="F52"/>
    </row>
    <row r="53" spans="1:6" x14ac:dyDescent="0.35">
      <c r="A53"/>
      <c r="B53"/>
      <c r="C53"/>
      <c r="D53"/>
      <c r="E53"/>
      <c r="F53"/>
    </row>
    <row r="54" spans="1:6" x14ac:dyDescent="0.35">
      <c r="A54"/>
      <c r="B54"/>
      <c r="C54"/>
      <c r="D54"/>
      <c r="E54"/>
      <c r="F54"/>
    </row>
    <row r="55" spans="1:6" x14ac:dyDescent="0.35">
      <c r="A55"/>
      <c r="B55"/>
      <c r="C55"/>
      <c r="D55"/>
      <c r="E55"/>
      <c r="F55"/>
    </row>
    <row r="56" spans="1:6" x14ac:dyDescent="0.35">
      <c r="A56"/>
      <c r="B56"/>
      <c r="C56"/>
      <c r="D56"/>
      <c r="E56"/>
      <c r="F56"/>
    </row>
    <row r="57" spans="1:6" x14ac:dyDescent="0.35">
      <c r="A57"/>
      <c r="B57"/>
      <c r="C57"/>
      <c r="D57"/>
      <c r="E57"/>
      <c r="F57"/>
    </row>
    <row r="58" spans="1:6" x14ac:dyDescent="0.35">
      <c r="A58"/>
      <c r="B58"/>
      <c r="C58"/>
      <c r="D58"/>
      <c r="E58"/>
      <c r="F58"/>
    </row>
    <row r="59" spans="1:6" x14ac:dyDescent="0.35">
      <c r="A59"/>
      <c r="B59"/>
      <c r="C59"/>
      <c r="D59"/>
      <c r="E59"/>
      <c r="F59"/>
    </row>
    <row r="60" spans="1:6" x14ac:dyDescent="0.35">
      <c r="A60"/>
      <c r="B60"/>
      <c r="C60"/>
      <c r="D60"/>
      <c r="E60"/>
      <c r="F60"/>
    </row>
    <row r="61" spans="1:6" x14ac:dyDescent="0.35">
      <c r="A61"/>
      <c r="B61"/>
      <c r="C61"/>
      <c r="D61"/>
      <c r="E61"/>
      <c r="F61"/>
    </row>
    <row r="62" spans="1:6" x14ac:dyDescent="0.35">
      <c r="A62"/>
      <c r="B62"/>
      <c r="C62"/>
      <c r="D62"/>
      <c r="E62"/>
      <c r="F62"/>
    </row>
    <row r="63" spans="1:6" x14ac:dyDescent="0.35">
      <c r="A63"/>
      <c r="B63"/>
      <c r="C63"/>
      <c r="D63"/>
      <c r="E63"/>
      <c r="F63"/>
    </row>
    <row r="64" spans="1:6" x14ac:dyDescent="0.35">
      <c r="A64"/>
      <c r="B64"/>
      <c r="C64"/>
      <c r="D64"/>
      <c r="E64"/>
      <c r="F64"/>
    </row>
    <row r="65" spans="1:6" x14ac:dyDescent="0.35">
      <c r="A65"/>
      <c r="B65"/>
      <c r="C65"/>
      <c r="D65"/>
      <c r="E65"/>
      <c r="F65"/>
    </row>
    <row r="66" spans="1:6" ht="15" customHeight="1" x14ac:dyDescent="0.35">
      <c r="A66"/>
      <c r="B66"/>
      <c r="C66"/>
      <c r="D66"/>
      <c r="E66"/>
      <c r="F66"/>
    </row>
    <row r="67" spans="1:6" x14ac:dyDescent="0.35">
      <c r="A67"/>
      <c r="B67"/>
      <c r="C67"/>
      <c r="D67"/>
      <c r="E67"/>
      <c r="F67"/>
    </row>
    <row r="68" spans="1:6" x14ac:dyDescent="0.35">
      <c r="A68"/>
      <c r="B68"/>
      <c r="C68"/>
      <c r="D68"/>
      <c r="E68"/>
      <c r="F68"/>
    </row>
    <row r="69" spans="1:6" x14ac:dyDescent="0.35">
      <c r="A69"/>
      <c r="B69"/>
      <c r="C69"/>
      <c r="D69"/>
      <c r="E69"/>
      <c r="F69"/>
    </row>
    <row r="70" spans="1:6" x14ac:dyDescent="0.35">
      <c r="A70"/>
      <c r="B70"/>
      <c r="C70"/>
      <c r="D70"/>
      <c r="E70"/>
      <c r="F70"/>
    </row>
    <row r="71" spans="1:6" x14ac:dyDescent="0.35">
      <c r="A71"/>
      <c r="B71"/>
      <c r="C71"/>
      <c r="D71"/>
      <c r="E71"/>
      <c r="F71"/>
    </row>
    <row r="72" spans="1:6" ht="54.75" customHeight="1" x14ac:dyDescent="0.35">
      <c r="A72"/>
      <c r="B72"/>
      <c r="C72"/>
      <c r="D72"/>
      <c r="E72"/>
      <c r="F72"/>
    </row>
    <row r="73" spans="1:6" x14ac:dyDescent="0.35">
      <c r="A73"/>
      <c r="B73"/>
      <c r="C73"/>
      <c r="D73"/>
      <c r="E73"/>
      <c r="F73"/>
    </row>
    <row r="74" spans="1:6" x14ac:dyDescent="0.35">
      <c r="A74"/>
      <c r="B74"/>
      <c r="C74"/>
      <c r="D74"/>
      <c r="E74"/>
      <c r="F74"/>
    </row>
    <row r="75" spans="1:6" x14ac:dyDescent="0.35">
      <c r="A75"/>
      <c r="B75"/>
      <c r="C75"/>
      <c r="D75"/>
      <c r="E75"/>
      <c r="F75"/>
    </row>
    <row r="76" spans="1:6" x14ac:dyDescent="0.35">
      <c r="A76"/>
      <c r="B76"/>
      <c r="C76"/>
      <c r="D76"/>
      <c r="E76"/>
      <c r="F76"/>
    </row>
    <row r="77" spans="1:6" x14ac:dyDescent="0.35">
      <c r="A77"/>
      <c r="B77"/>
      <c r="C77"/>
      <c r="D77"/>
      <c r="E77"/>
      <c r="F77"/>
    </row>
    <row r="78" spans="1:6" ht="18" customHeight="1" x14ac:dyDescent="0.35">
      <c r="A78"/>
      <c r="B78"/>
      <c r="C78"/>
      <c r="D78"/>
      <c r="E78"/>
      <c r="F78"/>
    </row>
    <row r="79" spans="1:6" ht="18" customHeight="1" x14ac:dyDescent="0.35">
      <c r="A79"/>
      <c r="B79"/>
      <c r="C79"/>
      <c r="D79"/>
      <c r="E79"/>
      <c r="F79"/>
    </row>
    <row r="80" spans="1:6" x14ac:dyDescent="0.35">
      <c r="A80"/>
      <c r="B80"/>
      <c r="C80"/>
      <c r="D80"/>
      <c r="E80"/>
      <c r="F80"/>
    </row>
    <row r="81" spans="1:6" x14ac:dyDescent="0.35">
      <c r="A81"/>
      <c r="B81"/>
      <c r="C81"/>
      <c r="D81"/>
      <c r="E81"/>
      <c r="F81"/>
    </row>
    <row r="82" spans="1:6" x14ac:dyDescent="0.35">
      <c r="A82"/>
      <c r="B82"/>
      <c r="C82"/>
      <c r="D82"/>
      <c r="E82"/>
      <c r="F82"/>
    </row>
    <row r="83" spans="1:6" x14ac:dyDescent="0.35">
      <c r="A83"/>
      <c r="B83"/>
      <c r="C83"/>
      <c r="D83"/>
      <c r="E83"/>
      <c r="F83"/>
    </row>
    <row r="84" spans="1:6" x14ac:dyDescent="0.35">
      <c r="A84"/>
      <c r="B84"/>
      <c r="C84"/>
      <c r="D84"/>
      <c r="E84"/>
      <c r="F84"/>
    </row>
    <row r="85" spans="1:6" x14ac:dyDescent="0.35">
      <c r="A85"/>
      <c r="B85"/>
      <c r="C85"/>
      <c r="D85"/>
      <c r="E85"/>
      <c r="F85"/>
    </row>
    <row r="86" spans="1:6" x14ac:dyDescent="0.35">
      <c r="A86"/>
      <c r="B86"/>
      <c r="C86"/>
      <c r="D86"/>
      <c r="E86"/>
      <c r="F86"/>
    </row>
    <row r="87" spans="1:6" x14ac:dyDescent="0.35">
      <c r="A87"/>
      <c r="B87"/>
      <c r="C87"/>
      <c r="D87"/>
      <c r="E87"/>
      <c r="F87"/>
    </row>
    <row r="88" spans="1:6" ht="39" customHeight="1" x14ac:dyDescent="0.35">
      <c r="A88"/>
      <c r="B88"/>
      <c r="C88"/>
      <c r="D88"/>
      <c r="E88"/>
      <c r="F88"/>
    </row>
    <row r="89" spans="1:6" ht="16.5" customHeight="1" x14ac:dyDescent="0.35">
      <c r="A89"/>
      <c r="B89"/>
      <c r="C89"/>
      <c r="D89"/>
      <c r="E89"/>
      <c r="F89"/>
    </row>
    <row r="90" spans="1:6" ht="17.25" customHeight="1" x14ac:dyDescent="0.35">
      <c r="A90"/>
      <c r="B90"/>
      <c r="C90"/>
      <c r="D90"/>
      <c r="E90"/>
      <c r="F90"/>
    </row>
    <row r="91" spans="1:6" ht="96" customHeight="1" x14ac:dyDescent="0.35">
      <c r="A91"/>
      <c r="B91"/>
      <c r="C91"/>
      <c r="D91"/>
      <c r="E91"/>
      <c r="F91"/>
    </row>
    <row r="92" spans="1:6" ht="27.75" customHeight="1" x14ac:dyDescent="0.35">
      <c r="A92"/>
      <c r="B92"/>
      <c r="C92"/>
      <c r="D92"/>
      <c r="E92"/>
      <c r="F92"/>
    </row>
    <row r="93" spans="1:6" ht="15.75" customHeight="1" x14ac:dyDescent="0.35">
      <c r="A93"/>
      <c r="B93"/>
      <c r="C93"/>
      <c r="D93"/>
      <c r="E93"/>
      <c r="F93"/>
    </row>
    <row r="94" spans="1:6" ht="111" customHeight="1" x14ac:dyDescent="0.35">
      <c r="A94"/>
      <c r="B94"/>
      <c r="C94"/>
      <c r="D94"/>
      <c r="E94"/>
      <c r="F94"/>
    </row>
    <row r="95" spans="1:6" ht="27.75" customHeight="1" x14ac:dyDescent="0.35">
      <c r="A95"/>
      <c r="B95"/>
      <c r="C95"/>
      <c r="D95"/>
      <c r="E95"/>
      <c r="F95"/>
    </row>
    <row r="96" spans="1:6" ht="27.75" customHeight="1" x14ac:dyDescent="0.35">
      <c r="A96"/>
      <c r="B96"/>
      <c r="C96"/>
      <c r="D96"/>
      <c r="E96"/>
      <c r="F96"/>
    </row>
    <row r="97" spans="1:6" ht="27.75" customHeight="1" x14ac:dyDescent="0.35">
      <c r="A97"/>
      <c r="B97"/>
      <c r="C97"/>
      <c r="D97"/>
      <c r="E97"/>
      <c r="F97"/>
    </row>
    <row r="98" spans="1:6" x14ac:dyDescent="0.35">
      <c r="A98"/>
      <c r="B98"/>
      <c r="C98"/>
      <c r="D98"/>
      <c r="E98"/>
      <c r="F98"/>
    </row>
    <row r="99" spans="1:6" x14ac:dyDescent="0.35">
      <c r="A99"/>
      <c r="B99"/>
      <c r="C99"/>
      <c r="D99"/>
      <c r="E99"/>
      <c r="F99"/>
    </row>
    <row r="100" spans="1:6" x14ac:dyDescent="0.35">
      <c r="A100"/>
      <c r="B100"/>
      <c r="C100"/>
      <c r="D100"/>
      <c r="E100"/>
      <c r="F100"/>
    </row>
    <row r="101" spans="1:6" x14ac:dyDescent="0.35">
      <c r="A101"/>
      <c r="B101"/>
      <c r="C101"/>
      <c r="D101"/>
      <c r="E101"/>
      <c r="F101"/>
    </row>
    <row r="102" spans="1:6" x14ac:dyDescent="0.35">
      <c r="A102"/>
      <c r="B102"/>
      <c r="C102"/>
      <c r="D102"/>
      <c r="E102"/>
      <c r="F102"/>
    </row>
    <row r="103" spans="1:6" x14ac:dyDescent="0.35">
      <c r="A103"/>
      <c r="B103"/>
      <c r="C103"/>
      <c r="D103"/>
      <c r="E103"/>
      <c r="F103"/>
    </row>
    <row r="104" spans="1:6" x14ac:dyDescent="0.35">
      <c r="A104"/>
      <c r="B104"/>
      <c r="C104"/>
      <c r="D104"/>
      <c r="E104"/>
      <c r="F104"/>
    </row>
    <row r="105" spans="1:6" x14ac:dyDescent="0.35">
      <c r="A105"/>
      <c r="B105"/>
      <c r="C105"/>
      <c r="D105"/>
      <c r="E105"/>
      <c r="F105"/>
    </row>
    <row r="106" spans="1:6" x14ac:dyDescent="0.35">
      <c r="A106"/>
      <c r="B106"/>
      <c r="C106"/>
      <c r="D106"/>
      <c r="E106"/>
      <c r="F106"/>
    </row>
    <row r="107" spans="1:6" x14ac:dyDescent="0.35">
      <c r="A107"/>
      <c r="B107"/>
      <c r="C107"/>
      <c r="D107"/>
      <c r="E107"/>
      <c r="F107"/>
    </row>
    <row r="108" spans="1:6" x14ac:dyDescent="0.35">
      <c r="A108"/>
      <c r="B108"/>
      <c r="C108"/>
      <c r="D108"/>
      <c r="E108"/>
      <c r="F108"/>
    </row>
    <row r="109" spans="1:6" x14ac:dyDescent="0.35">
      <c r="A109"/>
      <c r="B109"/>
      <c r="C109"/>
      <c r="D109"/>
      <c r="E109"/>
      <c r="F109"/>
    </row>
    <row r="110" spans="1:6" x14ac:dyDescent="0.35">
      <c r="A110"/>
      <c r="B110"/>
      <c r="C110"/>
      <c r="D110"/>
      <c r="E110"/>
      <c r="F110"/>
    </row>
    <row r="111" spans="1:6" x14ac:dyDescent="0.35">
      <c r="A111"/>
      <c r="B111"/>
      <c r="C111"/>
      <c r="D111"/>
      <c r="E111"/>
      <c r="F111"/>
    </row>
    <row r="112" spans="1:6" x14ac:dyDescent="0.35">
      <c r="A112"/>
      <c r="B112"/>
      <c r="C112"/>
      <c r="D112"/>
      <c r="E112"/>
      <c r="F112"/>
    </row>
    <row r="113" spans="1:6" x14ac:dyDescent="0.35">
      <c r="A113"/>
      <c r="B113"/>
      <c r="C113"/>
      <c r="D113"/>
      <c r="E113"/>
      <c r="F113"/>
    </row>
    <row r="114" spans="1:6" x14ac:dyDescent="0.35">
      <c r="A114"/>
      <c r="B114"/>
      <c r="C114"/>
      <c r="D114"/>
      <c r="E114"/>
      <c r="F114"/>
    </row>
    <row r="115" spans="1:6" x14ac:dyDescent="0.35">
      <c r="A115"/>
      <c r="B115"/>
      <c r="C115"/>
      <c r="D115"/>
      <c r="E115"/>
      <c r="F115"/>
    </row>
    <row r="116" spans="1:6" x14ac:dyDescent="0.35">
      <c r="A116"/>
      <c r="B116"/>
      <c r="C116"/>
      <c r="D116"/>
      <c r="E116"/>
      <c r="F116"/>
    </row>
    <row r="117" spans="1:6" x14ac:dyDescent="0.35">
      <c r="A117"/>
      <c r="B117"/>
      <c r="C117"/>
      <c r="D117"/>
      <c r="E117"/>
      <c r="F117"/>
    </row>
    <row r="118" spans="1:6" x14ac:dyDescent="0.35">
      <c r="A118"/>
      <c r="B118"/>
      <c r="C118"/>
      <c r="D118"/>
      <c r="E118"/>
      <c r="F118"/>
    </row>
    <row r="119" spans="1:6" x14ac:dyDescent="0.35">
      <c r="A119"/>
      <c r="B119"/>
      <c r="C119"/>
      <c r="D119"/>
      <c r="E119"/>
      <c r="F119"/>
    </row>
    <row r="120" spans="1:6" x14ac:dyDescent="0.35">
      <c r="A120"/>
      <c r="B120"/>
      <c r="C120"/>
      <c r="D120"/>
      <c r="E120"/>
      <c r="F120"/>
    </row>
    <row r="121" spans="1:6" x14ac:dyDescent="0.35">
      <c r="A121"/>
      <c r="B121"/>
      <c r="C121"/>
      <c r="D121"/>
      <c r="E121"/>
      <c r="F121"/>
    </row>
    <row r="122" spans="1:6" x14ac:dyDescent="0.35">
      <c r="A122"/>
      <c r="B122"/>
      <c r="C122"/>
      <c r="D122"/>
      <c r="E122"/>
      <c r="F122"/>
    </row>
    <row r="123" spans="1:6" x14ac:dyDescent="0.35">
      <c r="A123"/>
      <c r="B123"/>
      <c r="C123"/>
      <c r="D123"/>
      <c r="E123"/>
      <c r="F123"/>
    </row>
    <row r="124" spans="1:6" x14ac:dyDescent="0.35">
      <c r="A124"/>
      <c r="B124"/>
      <c r="C124"/>
      <c r="D124"/>
      <c r="E124"/>
      <c r="F124"/>
    </row>
    <row r="125" spans="1:6" x14ac:dyDescent="0.35">
      <c r="A125"/>
      <c r="B125"/>
      <c r="C125"/>
      <c r="D125"/>
      <c r="E125"/>
      <c r="F125"/>
    </row>
    <row r="126" spans="1:6" x14ac:dyDescent="0.35">
      <c r="A126"/>
      <c r="B126"/>
      <c r="C126"/>
      <c r="D126"/>
      <c r="E126"/>
      <c r="F126"/>
    </row>
    <row r="127" spans="1:6" x14ac:dyDescent="0.35">
      <c r="A127"/>
      <c r="B127"/>
      <c r="C127"/>
      <c r="D127"/>
      <c r="E127"/>
      <c r="F127"/>
    </row>
    <row r="128" spans="1:6" x14ac:dyDescent="0.35">
      <c r="A128"/>
      <c r="B128"/>
      <c r="C128"/>
      <c r="D128"/>
      <c r="E128"/>
      <c r="F128"/>
    </row>
    <row r="129" spans="1:6" x14ac:dyDescent="0.35">
      <c r="A129"/>
      <c r="B129"/>
      <c r="C129"/>
      <c r="D129"/>
      <c r="E129"/>
      <c r="F129"/>
    </row>
    <row r="130" spans="1:6" x14ac:dyDescent="0.35">
      <c r="A130"/>
      <c r="B130"/>
      <c r="C130"/>
      <c r="D130"/>
      <c r="E130"/>
      <c r="F130"/>
    </row>
    <row r="131" spans="1:6" x14ac:dyDescent="0.35">
      <c r="A131"/>
      <c r="B131"/>
      <c r="C131"/>
      <c r="D131"/>
      <c r="E131"/>
      <c r="F131"/>
    </row>
    <row r="132" spans="1:6" x14ac:dyDescent="0.35">
      <c r="A132"/>
      <c r="B132"/>
      <c r="C132"/>
      <c r="D132"/>
      <c r="E132"/>
      <c r="F132"/>
    </row>
    <row r="133" spans="1:6" x14ac:dyDescent="0.35">
      <c r="A133"/>
      <c r="B133"/>
      <c r="C133"/>
      <c r="D133"/>
      <c r="E133"/>
      <c r="F133"/>
    </row>
    <row r="134" spans="1:6" x14ac:dyDescent="0.35">
      <c r="A134"/>
      <c r="B134"/>
      <c r="C134"/>
      <c r="D134"/>
      <c r="E134"/>
      <c r="F134"/>
    </row>
    <row r="135" spans="1:6" x14ac:dyDescent="0.35">
      <c r="A135"/>
      <c r="B135"/>
      <c r="C135"/>
      <c r="D135"/>
      <c r="E135"/>
      <c r="F135"/>
    </row>
    <row r="136" spans="1:6" x14ac:dyDescent="0.35">
      <c r="A136"/>
      <c r="B136"/>
      <c r="C136"/>
      <c r="D136"/>
      <c r="E136"/>
      <c r="F136"/>
    </row>
    <row r="137" spans="1:6" x14ac:dyDescent="0.35">
      <c r="A137"/>
      <c r="B137"/>
      <c r="C137"/>
      <c r="D137"/>
      <c r="E137"/>
      <c r="F137"/>
    </row>
    <row r="138" spans="1:6" x14ac:dyDescent="0.35">
      <c r="A138"/>
      <c r="B138"/>
      <c r="C138"/>
      <c r="D138"/>
      <c r="E138"/>
      <c r="F138"/>
    </row>
    <row r="139" spans="1:6" x14ac:dyDescent="0.35">
      <c r="A139"/>
      <c r="B139"/>
      <c r="C139"/>
      <c r="D139"/>
      <c r="E139"/>
      <c r="F139"/>
    </row>
    <row r="140" spans="1:6" x14ac:dyDescent="0.35">
      <c r="A140"/>
      <c r="B140"/>
      <c r="C140"/>
      <c r="D140"/>
      <c r="E140"/>
      <c r="F140"/>
    </row>
    <row r="141" spans="1:6" x14ac:dyDescent="0.35">
      <c r="A141"/>
      <c r="B141"/>
      <c r="C141"/>
      <c r="D141"/>
      <c r="E141"/>
      <c r="F141"/>
    </row>
    <row r="142" spans="1:6" x14ac:dyDescent="0.35">
      <c r="A142"/>
      <c r="B142"/>
      <c r="C142"/>
      <c r="D142"/>
      <c r="E142"/>
      <c r="F142"/>
    </row>
    <row r="143" spans="1:6" x14ac:dyDescent="0.35">
      <c r="A143"/>
      <c r="B143"/>
      <c r="C143"/>
      <c r="D143"/>
      <c r="E143"/>
      <c r="F143"/>
    </row>
    <row r="144" spans="1:6" x14ac:dyDescent="0.35">
      <c r="A144"/>
      <c r="B144"/>
      <c r="C144"/>
      <c r="D144"/>
      <c r="E144"/>
      <c r="F144"/>
    </row>
    <row r="145" spans="1:6" x14ac:dyDescent="0.35">
      <c r="A145"/>
      <c r="B145"/>
      <c r="C145"/>
      <c r="D145"/>
      <c r="E145"/>
      <c r="F145"/>
    </row>
    <row r="146" spans="1:6" x14ac:dyDescent="0.35">
      <c r="A146"/>
      <c r="B146"/>
      <c r="C146"/>
      <c r="D146"/>
      <c r="E146"/>
      <c r="F146"/>
    </row>
    <row r="147" spans="1:6" x14ac:dyDescent="0.35">
      <c r="A147"/>
      <c r="B147"/>
      <c r="C147"/>
      <c r="D147"/>
      <c r="E147"/>
      <c r="F147"/>
    </row>
    <row r="148" spans="1:6" x14ac:dyDescent="0.35">
      <c r="A148"/>
      <c r="B148"/>
      <c r="C148"/>
      <c r="D148"/>
      <c r="E148"/>
      <c r="F148"/>
    </row>
    <row r="149" spans="1:6" x14ac:dyDescent="0.35">
      <c r="A149"/>
      <c r="B149"/>
      <c r="C149"/>
      <c r="D149"/>
      <c r="E149"/>
      <c r="F149"/>
    </row>
    <row r="150" spans="1:6" x14ac:dyDescent="0.35">
      <c r="A150"/>
      <c r="B150"/>
      <c r="C150"/>
      <c r="D150"/>
      <c r="E150"/>
      <c r="F150"/>
    </row>
    <row r="151" spans="1:6" x14ac:dyDescent="0.35">
      <c r="A151"/>
      <c r="B151"/>
      <c r="C151"/>
      <c r="D151"/>
      <c r="E151"/>
      <c r="F151"/>
    </row>
    <row r="152" spans="1:6" x14ac:dyDescent="0.35">
      <c r="A152"/>
      <c r="B152"/>
      <c r="C152"/>
      <c r="D152"/>
      <c r="E152"/>
      <c r="F152"/>
    </row>
    <row r="153" spans="1:6" x14ac:dyDescent="0.35">
      <c r="A153"/>
      <c r="B153"/>
      <c r="C153"/>
      <c r="D153"/>
      <c r="E153"/>
      <c r="F153"/>
    </row>
    <row r="154" spans="1:6" x14ac:dyDescent="0.35">
      <c r="A154"/>
      <c r="B154"/>
      <c r="C154"/>
      <c r="D154"/>
      <c r="E154"/>
      <c r="F154"/>
    </row>
    <row r="155" spans="1:6" x14ac:dyDescent="0.35">
      <c r="A155"/>
      <c r="B155"/>
      <c r="C155"/>
      <c r="D155"/>
      <c r="E155"/>
      <c r="F155"/>
    </row>
    <row r="156" spans="1:6" x14ac:dyDescent="0.35">
      <c r="A156"/>
      <c r="B156"/>
      <c r="C156"/>
      <c r="D156"/>
      <c r="E156"/>
      <c r="F156"/>
    </row>
    <row r="157" spans="1:6" x14ac:dyDescent="0.35">
      <c r="A157"/>
      <c r="B157"/>
      <c r="C157"/>
      <c r="D157"/>
      <c r="E157"/>
      <c r="F157"/>
    </row>
    <row r="158" spans="1:6" x14ac:dyDescent="0.35">
      <c r="A158"/>
      <c r="B158"/>
      <c r="C158"/>
      <c r="D158"/>
      <c r="E158"/>
      <c r="F158"/>
    </row>
    <row r="159" spans="1:6" x14ac:dyDescent="0.35">
      <c r="A159"/>
      <c r="B159"/>
      <c r="C159"/>
      <c r="D159"/>
      <c r="E159"/>
      <c r="F159"/>
    </row>
    <row r="160" spans="1:6" x14ac:dyDescent="0.35">
      <c r="A160"/>
      <c r="B160"/>
      <c r="C160"/>
      <c r="D160"/>
      <c r="E160"/>
      <c r="F160"/>
    </row>
    <row r="161" spans="1:6" x14ac:dyDescent="0.35">
      <c r="A161"/>
      <c r="B161"/>
      <c r="C161"/>
      <c r="D161"/>
      <c r="E161"/>
      <c r="F161"/>
    </row>
    <row r="162" spans="1:6" x14ac:dyDescent="0.35">
      <c r="A162"/>
      <c r="B162"/>
      <c r="C162"/>
      <c r="D162"/>
      <c r="E162"/>
      <c r="F162"/>
    </row>
    <row r="163" spans="1:6" x14ac:dyDescent="0.35">
      <c r="A163"/>
      <c r="B163"/>
      <c r="C163"/>
      <c r="D163"/>
      <c r="E163"/>
      <c r="F163"/>
    </row>
    <row r="164" spans="1:6" x14ac:dyDescent="0.35">
      <c r="A164"/>
      <c r="B164"/>
      <c r="C164"/>
      <c r="D164"/>
      <c r="E164"/>
      <c r="F164"/>
    </row>
    <row r="165" spans="1:6" x14ac:dyDescent="0.35">
      <c r="A165"/>
      <c r="B165"/>
      <c r="C165"/>
      <c r="D165"/>
      <c r="E165"/>
      <c r="F165"/>
    </row>
    <row r="166" spans="1:6" x14ac:dyDescent="0.35">
      <c r="A166"/>
      <c r="B166"/>
      <c r="C166"/>
      <c r="D166"/>
      <c r="E166"/>
      <c r="F166"/>
    </row>
    <row r="167" spans="1:6" x14ac:dyDescent="0.35">
      <c r="A167"/>
      <c r="B167"/>
      <c r="C167"/>
      <c r="D167"/>
      <c r="E167"/>
      <c r="F167"/>
    </row>
    <row r="168" spans="1:6" x14ac:dyDescent="0.35">
      <c r="A168"/>
      <c r="B168"/>
      <c r="C168"/>
      <c r="D168"/>
      <c r="E168"/>
      <c r="F168"/>
    </row>
    <row r="169" spans="1:6" x14ac:dyDescent="0.35">
      <c r="A169"/>
      <c r="B169"/>
      <c r="C169"/>
      <c r="D169"/>
      <c r="E169"/>
      <c r="F169"/>
    </row>
    <row r="170" spans="1:6" x14ac:dyDescent="0.35">
      <c r="A170"/>
      <c r="B170"/>
      <c r="C170"/>
      <c r="D170"/>
      <c r="E170"/>
      <c r="F170"/>
    </row>
    <row r="171" spans="1:6" x14ac:dyDescent="0.35">
      <c r="A171"/>
      <c r="B171"/>
      <c r="C171"/>
      <c r="D171"/>
      <c r="E171"/>
      <c r="F171"/>
    </row>
    <row r="172" spans="1:6" x14ac:dyDescent="0.35">
      <c r="A172"/>
      <c r="B172"/>
      <c r="C172"/>
      <c r="D172"/>
      <c r="E172"/>
      <c r="F172"/>
    </row>
    <row r="173" spans="1:6" x14ac:dyDescent="0.35">
      <c r="A173"/>
      <c r="B173"/>
      <c r="C173"/>
      <c r="D173"/>
      <c r="E173"/>
      <c r="F173"/>
    </row>
    <row r="174" spans="1:6" x14ac:dyDescent="0.35">
      <c r="A174"/>
      <c r="B174"/>
      <c r="C174"/>
      <c r="D174"/>
      <c r="E174"/>
      <c r="F174"/>
    </row>
    <row r="175" spans="1:6" x14ac:dyDescent="0.35">
      <c r="A175"/>
      <c r="B175"/>
      <c r="C175"/>
      <c r="D175"/>
      <c r="E175"/>
      <c r="F175"/>
    </row>
    <row r="176" spans="1:6" x14ac:dyDescent="0.35">
      <c r="A176"/>
      <c r="B176"/>
      <c r="C176"/>
      <c r="D176"/>
      <c r="E176"/>
      <c r="F176"/>
    </row>
    <row r="177" spans="1:6" x14ac:dyDescent="0.35">
      <c r="A177"/>
      <c r="B177"/>
      <c r="C177"/>
      <c r="D177"/>
      <c r="E177"/>
      <c r="F177"/>
    </row>
    <row r="178" spans="1:6" x14ac:dyDescent="0.35">
      <c r="A178"/>
      <c r="B178"/>
      <c r="C178"/>
      <c r="D178"/>
      <c r="E178"/>
      <c r="F178"/>
    </row>
    <row r="179" spans="1:6" x14ac:dyDescent="0.35">
      <c r="A179"/>
      <c r="B179"/>
      <c r="C179"/>
      <c r="D179"/>
      <c r="E179"/>
      <c r="F179"/>
    </row>
    <row r="180" spans="1:6" x14ac:dyDescent="0.35">
      <c r="A180"/>
      <c r="B180"/>
      <c r="C180"/>
      <c r="D180"/>
      <c r="E180"/>
      <c r="F180"/>
    </row>
    <row r="181" spans="1:6" x14ac:dyDescent="0.35">
      <c r="A181"/>
      <c r="B181"/>
      <c r="C181"/>
      <c r="D181"/>
      <c r="E181"/>
      <c r="F181"/>
    </row>
    <row r="182" spans="1:6" x14ac:dyDescent="0.35">
      <c r="A182"/>
      <c r="B182"/>
      <c r="C182"/>
      <c r="D182"/>
      <c r="E182"/>
      <c r="F182"/>
    </row>
    <row r="183" spans="1:6" x14ac:dyDescent="0.35">
      <c r="A183"/>
      <c r="B183"/>
      <c r="C183"/>
      <c r="D183"/>
      <c r="E183"/>
      <c r="F183"/>
    </row>
    <row r="184" spans="1:6" x14ac:dyDescent="0.35">
      <c r="A184"/>
      <c r="B184"/>
      <c r="C184"/>
      <c r="D184"/>
      <c r="E184"/>
      <c r="F184"/>
    </row>
    <row r="185" spans="1:6" x14ac:dyDescent="0.35">
      <c r="A185"/>
      <c r="B185"/>
      <c r="C185"/>
      <c r="D185"/>
      <c r="E185"/>
      <c r="F185"/>
    </row>
    <row r="186" spans="1:6" x14ac:dyDescent="0.35">
      <c r="A186"/>
      <c r="B186"/>
      <c r="C186"/>
      <c r="D186"/>
      <c r="E186"/>
      <c r="F186"/>
    </row>
    <row r="187" spans="1:6" x14ac:dyDescent="0.35">
      <c r="A187"/>
      <c r="B187"/>
      <c r="C187"/>
      <c r="D187"/>
      <c r="E187"/>
      <c r="F187"/>
    </row>
    <row r="188" spans="1:6" x14ac:dyDescent="0.35">
      <c r="A188"/>
      <c r="B188"/>
      <c r="C188"/>
      <c r="D188"/>
      <c r="E188"/>
      <c r="F188"/>
    </row>
    <row r="189" spans="1:6" x14ac:dyDescent="0.35">
      <c r="A189"/>
      <c r="B189"/>
      <c r="C189"/>
      <c r="D189"/>
      <c r="E189"/>
      <c r="F189"/>
    </row>
    <row r="190" spans="1:6" x14ac:dyDescent="0.35">
      <c r="A190"/>
      <c r="B190"/>
      <c r="C190"/>
      <c r="D190"/>
      <c r="E190"/>
      <c r="F190"/>
    </row>
    <row r="191" spans="1:6" x14ac:dyDescent="0.35">
      <c r="A191"/>
      <c r="B191"/>
      <c r="C191"/>
      <c r="D191"/>
      <c r="E191"/>
      <c r="F191"/>
    </row>
    <row r="192" spans="1:6" x14ac:dyDescent="0.35">
      <c r="A192"/>
      <c r="B192"/>
      <c r="C192"/>
      <c r="D192"/>
      <c r="E192"/>
      <c r="F192"/>
    </row>
    <row r="193" spans="1:6" x14ac:dyDescent="0.35">
      <c r="A193"/>
      <c r="B193"/>
      <c r="C193"/>
      <c r="D193"/>
      <c r="E193"/>
      <c r="F193"/>
    </row>
    <row r="194" spans="1:6" x14ac:dyDescent="0.35">
      <c r="A194"/>
      <c r="B194"/>
      <c r="C194"/>
      <c r="D194"/>
      <c r="E194"/>
      <c r="F194"/>
    </row>
    <row r="195" spans="1:6" x14ac:dyDescent="0.35">
      <c r="A195"/>
      <c r="B195"/>
      <c r="C195"/>
      <c r="D195"/>
      <c r="E195"/>
      <c r="F195"/>
    </row>
    <row r="196" spans="1:6" x14ac:dyDescent="0.35">
      <c r="A196"/>
      <c r="B196"/>
      <c r="C196"/>
      <c r="D196"/>
      <c r="E196"/>
      <c r="F196"/>
    </row>
    <row r="197" spans="1:6" x14ac:dyDescent="0.35">
      <c r="A197"/>
      <c r="B197"/>
      <c r="C197"/>
      <c r="D197"/>
      <c r="E197"/>
      <c r="F197"/>
    </row>
    <row r="198" spans="1:6" x14ac:dyDescent="0.35">
      <c r="A198"/>
      <c r="B198"/>
      <c r="C198"/>
      <c r="D198"/>
      <c r="E198"/>
      <c r="F198"/>
    </row>
    <row r="199" spans="1:6" x14ac:dyDescent="0.35">
      <c r="A199"/>
      <c r="B199"/>
      <c r="C199"/>
      <c r="D199"/>
      <c r="E199"/>
      <c r="F199"/>
    </row>
    <row r="200" spans="1:6" x14ac:dyDescent="0.35">
      <c r="A200"/>
      <c r="B200"/>
      <c r="C200"/>
      <c r="D200"/>
      <c r="E200"/>
      <c r="F200"/>
    </row>
    <row r="201" spans="1:6" x14ac:dyDescent="0.35">
      <c r="A201"/>
      <c r="B201"/>
      <c r="C201"/>
      <c r="D201"/>
      <c r="E201"/>
      <c r="F201"/>
    </row>
    <row r="202" spans="1:6" x14ac:dyDescent="0.35">
      <c r="A202"/>
      <c r="B202"/>
      <c r="C202"/>
      <c r="D202"/>
      <c r="E202"/>
      <c r="F202"/>
    </row>
    <row r="203" spans="1:6" x14ac:dyDescent="0.35">
      <c r="A203"/>
      <c r="B203"/>
      <c r="C203"/>
      <c r="D203"/>
      <c r="E203"/>
      <c r="F203"/>
    </row>
    <row r="204" spans="1:6" x14ac:dyDescent="0.35">
      <c r="A204"/>
      <c r="B204"/>
      <c r="C204"/>
      <c r="D204"/>
      <c r="E204"/>
      <c r="F204"/>
    </row>
    <row r="205" spans="1:6" x14ac:dyDescent="0.35">
      <c r="A205"/>
      <c r="B205"/>
      <c r="C205"/>
      <c r="D205"/>
      <c r="E205"/>
      <c r="F205"/>
    </row>
    <row r="206" spans="1:6" x14ac:dyDescent="0.35">
      <c r="A206"/>
      <c r="B206"/>
      <c r="C206"/>
      <c r="D206"/>
      <c r="E206"/>
      <c r="F206"/>
    </row>
    <row r="207" spans="1:6" x14ac:dyDescent="0.35">
      <c r="A207"/>
      <c r="B207"/>
      <c r="C207"/>
      <c r="D207"/>
      <c r="E207"/>
      <c r="F207"/>
    </row>
    <row r="208" spans="1:6" x14ac:dyDescent="0.35">
      <c r="A208"/>
      <c r="B208"/>
      <c r="C208"/>
      <c r="D208"/>
      <c r="E208"/>
      <c r="F208"/>
    </row>
    <row r="209" spans="1:6" x14ac:dyDescent="0.35">
      <c r="A209"/>
      <c r="B209"/>
      <c r="C209"/>
      <c r="D209"/>
      <c r="E209"/>
      <c r="F209"/>
    </row>
    <row r="210" spans="1:6" x14ac:dyDescent="0.35">
      <c r="A210"/>
      <c r="B210"/>
      <c r="C210"/>
      <c r="D210"/>
      <c r="E210"/>
      <c r="F210"/>
    </row>
    <row r="211" spans="1:6" x14ac:dyDescent="0.35">
      <c r="A211"/>
      <c r="B211"/>
      <c r="C211"/>
      <c r="D211"/>
      <c r="E211"/>
      <c r="F211"/>
    </row>
    <row r="212" spans="1:6" x14ac:dyDescent="0.35">
      <c r="A212"/>
      <c r="B212"/>
      <c r="C212"/>
      <c r="D212"/>
      <c r="E212"/>
      <c r="F212"/>
    </row>
    <row r="213" spans="1:6" x14ac:dyDescent="0.35">
      <c r="A213"/>
      <c r="B213"/>
      <c r="C213"/>
      <c r="D213"/>
      <c r="E213"/>
      <c r="F213"/>
    </row>
    <row r="214" spans="1:6" x14ac:dyDescent="0.35">
      <c r="A214"/>
      <c r="B214"/>
      <c r="C214"/>
      <c r="D214"/>
      <c r="E214"/>
      <c r="F214"/>
    </row>
    <row r="215" spans="1:6" x14ac:dyDescent="0.35">
      <c r="A215"/>
      <c r="B215"/>
      <c r="C215"/>
      <c r="D215"/>
      <c r="E215"/>
      <c r="F215"/>
    </row>
    <row r="216" spans="1:6" x14ac:dyDescent="0.35">
      <c r="A216"/>
      <c r="B216"/>
      <c r="C216"/>
      <c r="D216"/>
      <c r="E216"/>
      <c r="F216"/>
    </row>
    <row r="217" spans="1:6" x14ac:dyDescent="0.35">
      <c r="A217"/>
      <c r="B217"/>
      <c r="C217"/>
      <c r="D217"/>
      <c r="E217"/>
      <c r="F217"/>
    </row>
    <row r="218" spans="1:6" x14ac:dyDescent="0.35">
      <c r="A218"/>
      <c r="B218"/>
      <c r="C218"/>
      <c r="D218"/>
      <c r="E218"/>
      <c r="F218"/>
    </row>
    <row r="219" spans="1:6" x14ac:dyDescent="0.35">
      <c r="A219"/>
      <c r="B219"/>
      <c r="C219"/>
      <c r="D219"/>
      <c r="E219"/>
      <c r="F219"/>
    </row>
    <row r="220" spans="1:6" x14ac:dyDescent="0.35">
      <c r="A220"/>
      <c r="B220"/>
      <c r="C220"/>
      <c r="D220"/>
      <c r="E220"/>
      <c r="F220"/>
    </row>
    <row r="221" spans="1:6" x14ac:dyDescent="0.35">
      <c r="A221"/>
      <c r="B221"/>
      <c r="C221"/>
      <c r="D221"/>
      <c r="E221"/>
      <c r="F221"/>
    </row>
    <row r="222" spans="1:6" x14ac:dyDescent="0.35">
      <c r="A222"/>
      <c r="B222"/>
      <c r="C222"/>
      <c r="D222"/>
      <c r="E222"/>
      <c r="F222"/>
    </row>
    <row r="223" spans="1:6" x14ac:dyDescent="0.35">
      <c r="A223"/>
      <c r="B223"/>
      <c r="C223"/>
      <c r="D223"/>
      <c r="E223"/>
      <c r="F223"/>
    </row>
    <row r="224" spans="1:6" x14ac:dyDescent="0.35">
      <c r="A224"/>
      <c r="B224"/>
      <c r="C224"/>
      <c r="D224"/>
      <c r="E224"/>
      <c r="F224"/>
    </row>
    <row r="225" spans="1:6" x14ac:dyDescent="0.35">
      <c r="A225"/>
      <c r="B225"/>
      <c r="C225"/>
      <c r="D225"/>
      <c r="E225"/>
      <c r="F225"/>
    </row>
    <row r="226" spans="1:6" x14ac:dyDescent="0.35">
      <c r="A226"/>
      <c r="B226"/>
      <c r="C226"/>
      <c r="D226"/>
      <c r="E226"/>
      <c r="F226"/>
    </row>
    <row r="227" spans="1:6" x14ac:dyDescent="0.35">
      <c r="A227"/>
      <c r="B227"/>
      <c r="C227"/>
      <c r="D227"/>
      <c r="E227"/>
      <c r="F227"/>
    </row>
    <row r="228" spans="1:6" x14ac:dyDescent="0.35">
      <c r="A228"/>
      <c r="B228"/>
      <c r="C228"/>
      <c r="D228"/>
      <c r="E228"/>
      <c r="F228"/>
    </row>
    <row r="229" spans="1:6" x14ac:dyDescent="0.35">
      <c r="A229"/>
      <c r="B229"/>
      <c r="C229"/>
      <c r="D229"/>
      <c r="E229"/>
      <c r="F229"/>
    </row>
    <row r="230" spans="1:6" x14ac:dyDescent="0.35">
      <c r="A230"/>
      <c r="B230"/>
      <c r="C230"/>
      <c r="D230"/>
      <c r="E230"/>
      <c r="F230"/>
    </row>
    <row r="231" spans="1:6" x14ac:dyDescent="0.35">
      <c r="A231"/>
      <c r="B231"/>
      <c r="C231"/>
      <c r="D231"/>
      <c r="E231"/>
      <c r="F231"/>
    </row>
    <row r="232" spans="1:6" x14ac:dyDescent="0.35">
      <c r="A232"/>
      <c r="B232"/>
      <c r="C232"/>
      <c r="D232"/>
      <c r="E232"/>
      <c r="F232"/>
    </row>
    <row r="233" spans="1:6" x14ac:dyDescent="0.35">
      <c r="A233"/>
      <c r="B233"/>
      <c r="C233"/>
      <c r="D233"/>
      <c r="E233"/>
      <c r="F233"/>
    </row>
  </sheetData>
  <mergeCells count="4">
    <mergeCell ref="A1:A2"/>
    <mergeCell ref="B10:E10"/>
    <mergeCell ref="B11:E11"/>
    <mergeCell ref="B12:E12"/>
  </mergeCells>
  <pageMargins left="0.23622047244094491"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NASLOVNICA</vt:lpstr>
      <vt:lpstr>OPĆI UVJETI</vt:lpstr>
      <vt:lpstr>REKAPITULACIJA</vt:lpstr>
      <vt:lpstr>A I PRIPREMNI i RID</vt:lpstr>
      <vt:lpstr>A II IZOLATERSKI R.</vt:lpstr>
      <vt:lpstr>B I ZAVRŠNI ZIDARSKI R.</vt:lpstr>
      <vt:lpstr>B II SUHOMONT. R. </vt:lpstr>
      <vt:lpstr>B III STOLARSKI R.</vt:lpstr>
      <vt:lpstr>B IV KERAMIČARSKI R.</vt:lpstr>
      <vt:lpstr>B V SOBO-LIČI. R </vt:lpstr>
      <vt:lpstr>C-OPREMA</vt:lpstr>
      <vt:lpstr>'A I PRIPREMNI i RID'!Print_Area</vt:lpstr>
      <vt:lpstr>'A II IZOLATERSKI R.'!Print_Area</vt:lpstr>
      <vt:lpstr>'B I ZAVRŠNI ZIDARSKI R.'!Print_Area</vt:lpstr>
      <vt:lpstr>'B II SUHOMONT. R. '!Print_Area</vt:lpstr>
      <vt:lpstr>'B III STOLARSKI R.'!Print_Area</vt:lpstr>
      <vt:lpstr>'B IV KERAMIČARSKI R.'!Print_Area</vt:lpstr>
      <vt:lpstr>'B V SOBO-LIČI. R '!Print_Area</vt:lpstr>
      <vt:lpstr>NASLOVNICA!Print_Area</vt:lpstr>
      <vt:lpstr>'OPĆI UVJETI'!Print_Area</vt:lpstr>
      <vt:lpstr>'A I PRIPREMNI i RID'!Print_Titles</vt:lpstr>
      <vt:lpstr>'A II IZOLATERSKI R.'!Print_Titles</vt:lpstr>
      <vt:lpstr>'B I ZAVRŠNI ZIDARSKI R.'!Print_Titles</vt:lpstr>
      <vt:lpstr>'B II SUHOMONT. R. '!Print_Titles</vt:lpstr>
      <vt:lpstr>'B III STOLARSKI R.'!Print_Titles</vt:lpstr>
      <vt:lpstr>'B IV KERAMIČARSKI R.'!Print_Titles</vt:lpstr>
      <vt:lpstr>'B V SOBO-LIČI. R '!Print_Titles</vt:lpstr>
      <vt:lpstr>'OPĆI UVJETI'!Print_Titles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Davorin</dc:creator>
  <cp:lastModifiedBy>3p user2</cp:lastModifiedBy>
  <cp:lastPrinted>2024-06-21T13:46:59Z</cp:lastPrinted>
  <dcterms:created xsi:type="dcterms:W3CDTF">2015-09-24T08:53:08Z</dcterms:created>
  <dcterms:modified xsi:type="dcterms:W3CDTF">2025-02-17T11:28:53Z</dcterms:modified>
</cp:coreProperties>
</file>